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codeName="ThisWorkbook" defaultThemeVersion="124226"/>
  <mc:AlternateContent xmlns:mc="http://schemas.openxmlformats.org/markup-compatibility/2006">
    <mc:Choice Requires="x15">
      <x15ac:absPath xmlns:x15ac="http://schemas.microsoft.com/office/spreadsheetml/2010/11/ac" url="H:\Strategy and Policy\CIL\Spreadsheets\Calculators\"/>
    </mc:Choice>
  </mc:AlternateContent>
  <xr:revisionPtr revIDLastSave="0" documentId="13_ncr:1_{37FE8A77-5D3C-4BB5-AA83-2674EFD756E0}" xr6:coauthVersionLast="36" xr6:coauthVersionMax="36" xr10:uidLastSave="{00000000-0000-0000-0000-000000000000}"/>
  <workbookProtection workbookAlgorithmName="SHA-512" workbookHashValue="NwtISd525JouMDq3s6bXwuNb1fMfeeG0vQKuQr30j0kvEH3koEQKAAYx1QMSz9VH0o7T3THsF0zmF/LcOvl/AA==" workbookSaltValue="sYh/tVoPZ+5mV2m/wLkyDw==" workbookSpinCount="100000" lockStructure="1"/>
  <bookViews>
    <workbookView xWindow="120" yWindow="90" windowWidth="19035" windowHeight="11955" xr2:uid="{00000000-000D-0000-FFFF-FFFF00000000}"/>
  </bookViews>
  <sheets>
    <sheet name="CIL Contribution Calculator" sheetId="3" r:id="rId1"/>
    <sheet name="Background Information" sheetId="5" state="hidden" r:id="rId2"/>
  </sheets>
  <definedNames>
    <definedName name="_xlnm.Print_Area" localSheetId="0">'CIL Contribution Calculator'!$B$1:$J$73</definedName>
  </definedNames>
  <calcPr calcId="19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45" i="3" l="1"/>
  <c r="O13" i="3"/>
  <c r="D51" i="3" s="1"/>
  <c r="D45" i="3"/>
  <c r="L31" i="3" l="1"/>
  <c r="L30" i="3"/>
  <c r="L29" i="3"/>
  <c r="L28" i="3"/>
  <c r="L27" i="3"/>
  <c r="M46" i="3"/>
  <c r="D62" i="3"/>
  <c r="E62" i="3" s="1"/>
  <c r="M45" i="3"/>
  <c r="M44" i="3"/>
  <c r="D59" i="3"/>
  <c r="D61" i="3"/>
  <c r="E61" i="3" s="1"/>
  <c r="D60" i="3"/>
  <c r="E60" i="3" s="1"/>
  <c r="D58" i="3"/>
  <c r="E58" i="3" s="1"/>
  <c r="D57" i="3"/>
  <c r="E57" i="3" s="1"/>
  <c r="D7" i="5"/>
  <c r="N28" i="3"/>
  <c r="N30" i="3"/>
  <c r="N31" i="3"/>
  <c r="M29" i="3"/>
  <c r="M30" i="3"/>
  <c r="M31" i="3"/>
  <c r="N27" i="3"/>
  <c r="C9" i="5"/>
  <c r="D44" i="3"/>
  <c r="K45" i="3" s="1"/>
  <c r="E32" i="3"/>
  <c r="D32" i="3"/>
  <c r="N29" i="3"/>
  <c r="M28" i="3"/>
  <c r="K31" i="3"/>
  <c r="K30" i="3"/>
  <c r="K29" i="3"/>
  <c r="K28" i="3"/>
  <c r="K27" i="3"/>
  <c r="M27" i="3"/>
  <c r="E33" i="3"/>
  <c r="E59" i="3"/>
  <c r="M32" i="3" l="1"/>
  <c r="D33" i="3"/>
  <c r="D34" i="3" s="1"/>
  <c r="N32" i="3"/>
  <c r="M3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cc140648</author>
  </authors>
  <commentList>
    <comment ref="D37" authorId="0" shapeId="0" xr:uid="{00000000-0006-0000-0000-000001000000}">
      <text>
        <r>
          <rPr>
            <b/>
            <sz val="9"/>
            <color indexed="81"/>
            <rFont val="Tahoma"/>
            <family val="2"/>
          </rPr>
          <t>New dwellings. If the proposed development is an extension please enter 0.</t>
        </r>
      </text>
    </comment>
    <comment ref="D40" authorId="0" shapeId="0" xr:uid="{00000000-0006-0000-0000-000002000000}">
      <text>
        <r>
          <rPr>
            <b/>
            <sz val="9"/>
            <color indexed="81"/>
            <rFont val="Tahoma"/>
            <family val="2"/>
          </rPr>
          <t>Development is only liable for CIL if it involves the creation of a new dwelling or involves the formation of 100m2 or more of new residential floorspace.
Please Note: this is the total new floorspace proposed within extensions without making deductions for any existing floorspace that is to be converted or demolished (in accordance with CIL Regulations 9, 40 and 42).</t>
        </r>
      </text>
    </comment>
    <comment ref="D41" authorId="0" shapeId="0" xr:uid="{00000000-0006-0000-0000-000003000000}">
      <text>
        <r>
          <rPr>
            <b/>
            <sz val="9"/>
            <color indexed="81"/>
            <rFont val="Tahoma"/>
            <family val="2"/>
          </rPr>
          <t>Development is only liable for CIL if it involves the creation of a new dwelling or involves the formation of 100m2 or more of new residential floorspace.
Please Note: this is the total new floorspace proposed within extensions without making deductions for any existing floorspace that is to be converted or demolished (in accordance with CIL Regulations 9, 40 and 42).</t>
        </r>
      </text>
    </comment>
  </commentList>
</comments>
</file>

<file path=xl/sharedStrings.xml><?xml version="1.0" encoding="utf-8"?>
<sst xmlns="http://schemas.openxmlformats.org/spreadsheetml/2006/main" count="123" uniqueCount="112">
  <si>
    <t>Development type</t>
  </si>
  <si>
    <t>Demolition (sqm)</t>
  </si>
  <si>
    <r>
      <t>Affordable Housing</t>
    </r>
    <r>
      <rPr>
        <vertAlign val="superscript"/>
        <sz val="11"/>
        <color indexed="8"/>
        <rFont val="Arial"/>
        <family val="2"/>
      </rPr>
      <t>2</t>
    </r>
  </si>
  <si>
    <t>Total Gross Internal Floorspace proposed (including change of use)(sqm)</t>
  </si>
  <si>
    <t>Building 2:</t>
  </si>
  <si>
    <t>Building 3:</t>
  </si>
  <si>
    <t>Building 4:</t>
  </si>
  <si>
    <t>Building 5:</t>
  </si>
  <si>
    <t>Proposed use of converted floorspace</t>
  </si>
  <si>
    <t>Residential</t>
  </si>
  <si>
    <t>Ancillary Residential</t>
  </si>
  <si>
    <t>Non-Residential</t>
  </si>
  <si>
    <r>
      <t xml:space="preserve">Gross Internal Floorspace of </t>
    </r>
    <r>
      <rPr>
        <b/>
        <sz val="11"/>
        <color indexed="8"/>
        <rFont val="Arial"/>
        <family val="2"/>
      </rPr>
      <t>Existing Buildings</t>
    </r>
    <r>
      <rPr>
        <sz val="11"/>
        <color indexed="8"/>
        <rFont val="Arial"/>
        <family val="2"/>
      </rPr>
      <t xml:space="preserve"> to be lost as a result of:</t>
    </r>
  </si>
  <si>
    <t>No Use</t>
  </si>
  <si>
    <t>Proposed Use</t>
  </si>
  <si>
    <t>In Use</t>
  </si>
  <si>
    <t>Yes</t>
  </si>
  <si>
    <t>No</t>
  </si>
  <si>
    <t>Unknown</t>
  </si>
  <si>
    <t xml:space="preserve">Building 1: </t>
  </si>
  <si>
    <t>Number of non-residential buildings proposed:</t>
  </si>
  <si>
    <r>
      <t>Residential extensions</t>
    </r>
    <r>
      <rPr>
        <vertAlign val="superscript"/>
        <sz val="11"/>
        <color indexed="8"/>
        <rFont val="Arial"/>
        <family val="2"/>
      </rPr>
      <t>1</t>
    </r>
  </si>
  <si>
    <t>Charging Zone</t>
  </si>
  <si>
    <t xml:space="preserve">Areas outside the defined Towns and Key Centres Charging Zone </t>
  </si>
  <si>
    <t>Albrighton, Bishops Castle, Bridgnorth, Broseley, Church Stretton, Cleobury Mortimer, Craven Arms, Ellesmere, Highley, Ludlow, Market Drayton, Much Wenlock, Oswestry, Minsterley/Pontesbury, Shifnal, Shrewsbury, Wem, and Whitchurch.</t>
  </si>
  <si>
    <t>Site Address:</t>
  </si>
  <si>
    <t>Description of Development:</t>
  </si>
  <si>
    <t>New dwellings (including Holiday Lets, excluding Affordable Housing).</t>
  </si>
  <si>
    <t>The Rural – ‘Rest of Shropshire’ Charging Area (£80/m2)</t>
  </si>
  <si>
    <t>The Towns and Key Service Centre Charging Area - (£40/m2)</t>
  </si>
  <si>
    <t>Demolition</t>
  </si>
  <si>
    <t>CoU</t>
  </si>
  <si>
    <t>Conversion (sqm)</t>
  </si>
  <si>
    <t>Total deductible floorspace (sqm):</t>
  </si>
  <si>
    <t>Total deductible floorspace to be:                       1: demolished (sqm); and 2: converted (sqm):</t>
  </si>
  <si>
    <t>Total residential floorspace:</t>
  </si>
  <si>
    <t>Total chargeable floorspace:</t>
  </si>
  <si>
    <t>Please identify the Charging Zone that the development is located within:</t>
  </si>
  <si>
    <t>Year of Determination</t>
  </si>
  <si>
    <t>The Shropshire Council CIL Charging Zones can be viewed on the Shropshire Council website using this link: http://www.shropshire.gov.uk/planningpolicy.nsf/open/F226493D990B338680257922004CC90C</t>
  </si>
  <si>
    <t>Please Note: The calculator defaults to the Rural Zone (£80/m2) if a Charging Zone is not selected.</t>
  </si>
  <si>
    <t>http://shropshire.gov.uk/planningpolicy.nsf/open/8E41399C53C8A888802579350047DE62</t>
  </si>
  <si>
    <t>1. Application Details:</t>
  </si>
  <si>
    <t>2. Year of determination:</t>
  </si>
  <si>
    <t>3. CIL Charging Zone:</t>
  </si>
  <si>
    <t>4. Existing Buildings:</t>
  </si>
  <si>
    <t>5. Proposed Residential Floorspace:</t>
  </si>
  <si>
    <t>6. Proposed Non-Residential Floorspace:</t>
  </si>
  <si>
    <t>Draft total CIL payable (£):</t>
  </si>
  <si>
    <r>
      <t>1</t>
    </r>
    <r>
      <rPr>
        <b/>
        <i/>
        <sz val="11"/>
        <color indexed="8"/>
        <rFont val="Arial"/>
        <family val="2"/>
      </rPr>
      <t>Additional residential floorspace associated with an existing dwelling. Please Note: this is the total new floorspace proposed within extensions without making deductions for any existing floorspace that is to be converted or demolished (in accordance with CIL Regulations 9, 40 and 42).</t>
    </r>
  </si>
  <si>
    <t>7. Draft Chargeable Floorspace:</t>
  </si>
  <si>
    <t>CoU Deductible</t>
  </si>
  <si>
    <t>Total:</t>
  </si>
  <si>
    <t>Total (1. Deductible; 2. Conversion)</t>
  </si>
  <si>
    <t>Draft total chargeable floorspace (sqm):</t>
  </si>
  <si>
    <t>8. Draft CIL Liability:</t>
  </si>
  <si>
    <t>9. Draft CIL Instalments:</t>
  </si>
  <si>
    <t>CIL Charge Rate</t>
  </si>
  <si>
    <t>IP</t>
  </si>
  <si>
    <t>IC</t>
  </si>
  <si>
    <t>Chargeable Amount Calculator Hidden in main page.</t>
  </si>
  <si>
    <t>1st Instalment:</t>
  </si>
  <si>
    <t>2nd Instalment:</t>
  </si>
  <si>
    <t>3rd Instalment:</t>
  </si>
  <si>
    <t>4th Instalment:</t>
  </si>
  <si>
    <t>Instalment</t>
  </si>
  <si>
    <t>5th Instalment:</t>
  </si>
  <si>
    <t>6th Instalment:</t>
  </si>
  <si>
    <t>Percentage (%)</t>
  </si>
  <si>
    <t>Amount (£)</t>
  </si>
  <si>
    <t>Ancillary buildings (including but not exclusively: garages, sheds and annexes etc.)</t>
  </si>
  <si>
    <t>CIL Calculator - Community Infrastructure Levy (CIL) Contribution in Shropshire</t>
  </si>
  <si>
    <r>
      <t xml:space="preserve">Please enter the required information for a proposed development into the </t>
    </r>
    <r>
      <rPr>
        <b/>
        <i/>
        <sz val="11"/>
        <color indexed="17"/>
        <rFont val="Calibri"/>
        <family val="2"/>
      </rPr>
      <t>Green Boxes</t>
    </r>
    <r>
      <rPr>
        <b/>
        <i/>
        <sz val="11"/>
        <color indexed="8"/>
        <rFont val="Calibri"/>
        <family val="2"/>
      </rPr>
      <t>. The CIL Contribution Calculator will then provide an indication of the potential CIL contribution and instalments for a development.</t>
    </r>
  </si>
  <si>
    <t>Planning Application Number (if applicable):</t>
  </si>
  <si>
    <t>Please select year that you expect the Planning Application will be determined:</t>
  </si>
  <si>
    <t>5a. Number of new dwellings proposed:</t>
  </si>
  <si>
    <t>Total Non-Residential Gross Internal Floorspace:</t>
  </si>
  <si>
    <t>5b. Chargeable Floorspace:</t>
  </si>
  <si>
    <t>Number of existing buildings within the red line boundary of the Planning Application:</t>
  </si>
  <si>
    <t>Please Note: The year that permission is granted effects the indexation applied to the CIL levy rate. If the year of permission changes then the amount of CIL payable may also be subject to change.</t>
  </si>
  <si>
    <t xml:space="preserve">Please Note: This does not include buildings that are ancillary to a dwelling, including but not exclusively garages and sheds which are chargeable development and should be included in Question 5. Non-residential floorspace is not currently chargeable in Shropshire; however this information is required to calculate the CIL liability. </t>
  </si>
  <si>
    <r>
      <rPr>
        <b/>
        <vertAlign val="superscript"/>
        <sz val="11"/>
        <rFont val="Arial"/>
        <family val="2"/>
      </rPr>
      <t>2</t>
    </r>
    <r>
      <rPr>
        <b/>
        <sz val="11"/>
        <rFont val="Arial"/>
        <family val="2"/>
      </rPr>
      <t xml:space="preserve">Affordable Housing is not liable for CIL. Affordable Housing is defined in Appendix G of the Type and Affordability of Housing Supplementary Planning Document (March 2011) available on the Council website at: </t>
    </r>
  </si>
  <si>
    <r>
      <t>Please Note: The total chargeable floorspace for a scheme is:  residential and ancillary residential floorspace - any existing 'in use' floorspace to be demolished</t>
    </r>
    <r>
      <rPr>
        <b/>
        <i/>
        <vertAlign val="superscript"/>
        <sz val="11"/>
        <color indexed="8"/>
        <rFont val="Arial"/>
        <family val="2"/>
      </rPr>
      <t>3</t>
    </r>
    <r>
      <rPr>
        <b/>
        <i/>
        <sz val="11"/>
        <color indexed="8"/>
        <rFont val="Arial"/>
        <family val="2"/>
      </rPr>
      <t xml:space="preserve"> or converted</t>
    </r>
    <r>
      <rPr>
        <b/>
        <i/>
        <vertAlign val="superscript"/>
        <sz val="11"/>
        <color indexed="8"/>
        <rFont val="Arial"/>
        <family val="2"/>
      </rPr>
      <t>4</t>
    </r>
    <r>
      <rPr>
        <b/>
        <i/>
        <sz val="11"/>
        <color indexed="8"/>
        <rFont val="Arial"/>
        <family val="2"/>
      </rPr>
      <t>.</t>
    </r>
  </si>
  <si>
    <r>
      <rPr>
        <b/>
        <i/>
        <vertAlign val="superscript"/>
        <sz val="11"/>
        <color indexed="8"/>
        <rFont val="Arial"/>
        <family val="2"/>
      </rPr>
      <t>4</t>
    </r>
    <r>
      <rPr>
        <b/>
        <i/>
        <sz val="11"/>
        <color indexed="8"/>
        <rFont val="Arial"/>
        <family val="2"/>
      </rPr>
      <t>Where existing floorspace is to be converted, deductions are directly attributed to the end use for that building.</t>
    </r>
  </si>
  <si>
    <r>
      <rPr>
        <b/>
        <i/>
        <vertAlign val="superscript"/>
        <sz val="11"/>
        <color indexed="8"/>
        <rFont val="Arial"/>
        <family val="2"/>
      </rPr>
      <t>3</t>
    </r>
    <r>
      <rPr>
        <b/>
        <i/>
        <sz val="11"/>
        <color indexed="8"/>
        <rFont val="Arial"/>
        <family val="2"/>
      </rPr>
      <t xml:space="preserve">Where existing floorspace is to be demolished, deductions are divided proportionally amongst the total floorspace of the scheme. </t>
    </r>
  </si>
  <si>
    <t>Disclaimers:</t>
  </si>
  <si>
    <t>Shropshire Council may revise the CIL Instalment Policy operating within Shropshire in accordance with the CIL Regulations. CIL instalments will be in accordance with the policy applicable at the time of determination of the Planning Application. This will be identified within the CIL Demand Notice issued for a development following the receipt of CIL Form 6: Commencement Notice. If an applicant fails to submit CIL Form 6: Commencement Notice prior to the commencement of development then the right to pay the CIL levy in instalments is lost and a surcharge will be applied.</t>
  </si>
  <si>
    <t>This calculator is for information only and any figures are based on the information provided and the rates applicable at the time. Actual rates and the CIL liability may vary.</t>
  </si>
  <si>
    <r>
      <t>Please Note: Shropshire Council reviews all CIL liable developments to ensure the correct CIL liability is applied. This calculator is for information only and any figures are based on the information provided and the rates applicable at the time. Actual rates and the CIL liability may vary.</t>
    </r>
    <r>
      <rPr>
        <b/>
        <sz val="15"/>
        <color indexed="8"/>
        <rFont val="Arial"/>
        <family val="2"/>
      </rPr>
      <t/>
    </r>
  </si>
  <si>
    <t>Affordable Residential</t>
  </si>
  <si>
    <t>Was the building or part of the building occupied for its ‘lawful use’ for a continuous period of 6 months within the last 36 months</t>
  </si>
  <si>
    <t>When was the building last occupied for its ‘lawful use’?</t>
  </si>
  <si>
    <t xml:space="preserve">
What is the buildings lawful use?</t>
  </si>
  <si>
    <t>A1 Shops</t>
  </si>
  <si>
    <t xml:space="preserve">A2 Financial and professional services </t>
  </si>
  <si>
    <t>A3 Restaurants and cafés</t>
  </si>
  <si>
    <t>A4 Drinking establishments</t>
  </si>
  <si>
    <t>A5 Hot food takeaways</t>
  </si>
  <si>
    <t>B1 Business</t>
  </si>
  <si>
    <t>B2 General industrial</t>
  </si>
  <si>
    <t>B8 Storage or distribution</t>
  </si>
  <si>
    <t>C1 Hotels</t>
  </si>
  <si>
    <t>C2 Residential institutions</t>
  </si>
  <si>
    <t>C2A Secure Residential Institution</t>
  </si>
  <si>
    <t>C3 Dwellinghouses</t>
  </si>
  <si>
    <t>C4 Houses in multiple occupation</t>
  </si>
  <si>
    <t>D1 Non-residential institutions</t>
  </si>
  <si>
    <t>D2 Assembly and leisure</t>
  </si>
  <si>
    <t>Sui Generis</t>
  </si>
  <si>
    <t>Total existing floorspace to be:                         1. demolised (sqm); and 2: converted (sqm):</t>
  </si>
  <si>
    <t>Please Note: If the amount of 'in use' deductible floorspace changes for any reason between the use of this calculator and the date at which Planning Permission first permits the chargeable development, then the calculation of the chargeable amount may also change. 
It is the responsibility of the applicant to provide evidence to the effect that buildings were in ‘lawful use’, and that the building(s), or part of the building, have been in this use for a continuous period of at least six months within the period of thirty six months ending on the day planning permission first permits the chargeable development.
A photograph is required as an initial form of evidence regarding the use of a building.
Shropshire Council may require further evidence of continuous lawful use if this is not evident. Clarification of what constitutes lawful use is provided in Section 191(2) of the Town and Country Planning Act (1990) as amended.</t>
  </si>
  <si>
    <t>Please Note: The calculator defaults to 2019 if a year of determination is not selected.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</si>
</sst>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3" x14ac:knownFonts="1">
    <font>
      <sz val="11"/>
      <color theme="1"/>
      <name val="Calibri"/>
      <family val="2"/>
      <scheme val="minor"/>
    </font>
    <font>
      <sz val="11"/>
      <color indexed="8"/>
      <name val="Arial"/>
      <family val="2"/>
    </font>
    <font>
      <vertAlign val="superscript"/>
      <sz val="11"/>
      <color indexed="8"/>
      <name val="Arial"/>
      <family val="2"/>
    </font>
    <font>
      <b/>
      <sz val="11"/>
      <color indexed="8"/>
      <name val="Arial"/>
      <family val="2"/>
    </font>
    <font>
      <b/>
      <i/>
      <sz val="11"/>
      <color indexed="8"/>
      <name val="Arial"/>
      <family val="2"/>
    </font>
    <font>
      <b/>
      <sz val="9"/>
      <color indexed="81"/>
      <name val="Tahoma"/>
      <family val="2"/>
    </font>
    <font>
      <b/>
      <i/>
      <sz val="11"/>
      <color indexed="8"/>
      <name val="Calibri"/>
      <family val="2"/>
    </font>
    <font>
      <b/>
      <i/>
      <sz val="11"/>
      <color indexed="17"/>
      <name val="Calibri"/>
      <family val="2"/>
    </font>
    <font>
      <sz val="11"/>
      <name val="Arial"/>
      <family val="2"/>
    </font>
    <font>
      <b/>
      <i/>
      <vertAlign val="superscript"/>
      <sz val="11"/>
      <color indexed="8"/>
      <name val="Arial"/>
      <family val="2"/>
    </font>
    <font>
      <b/>
      <sz val="11"/>
      <name val="Arial"/>
      <family val="2"/>
    </font>
    <font>
      <b/>
      <i/>
      <vertAlign val="superscript"/>
      <sz val="11"/>
      <name val="Arial"/>
      <family val="2"/>
    </font>
    <font>
      <b/>
      <i/>
      <sz val="11"/>
      <name val="Arial"/>
      <family val="2"/>
    </font>
    <font>
      <b/>
      <vertAlign val="superscript"/>
      <sz val="11"/>
      <name val="Arial"/>
      <family val="2"/>
    </font>
    <font>
      <b/>
      <sz val="15"/>
      <color indexed="8"/>
      <name val="Arial"/>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sz val="11"/>
      <color theme="1"/>
      <name val="Arial"/>
      <family val="2"/>
    </font>
    <font>
      <b/>
      <sz val="14"/>
      <color theme="1"/>
      <name val="Arial"/>
      <family val="2"/>
    </font>
    <font>
      <sz val="11"/>
      <color rgb="FFEAF0F6"/>
      <name val="Arial"/>
      <family val="2"/>
    </font>
    <font>
      <i/>
      <sz val="11"/>
      <color theme="1"/>
      <name val="Arial"/>
      <family val="2"/>
    </font>
    <font>
      <b/>
      <sz val="11"/>
      <color theme="1"/>
      <name val="Arial"/>
      <family val="2"/>
    </font>
    <font>
      <sz val="11"/>
      <color rgb="FF000000"/>
      <name val="Arial"/>
      <family val="2"/>
    </font>
    <font>
      <b/>
      <sz val="11"/>
      <color rgb="FF000000"/>
      <name val="Arial"/>
      <family val="2"/>
    </font>
    <font>
      <b/>
      <i/>
      <sz val="11"/>
      <color theme="1"/>
      <name val="Arial"/>
      <family val="2"/>
    </font>
    <font>
      <sz val="11"/>
      <color theme="0"/>
      <name val="Arial"/>
      <family val="2"/>
    </font>
    <font>
      <b/>
      <sz val="20"/>
      <color theme="1"/>
      <name val="Arial"/>
      <family val="2"/>
    </font>
    <font>
      <b/>
      <sz val="13"/>
      <color theme="1"/>
      <name val="Arial"/>
      <family val="2"/>
    </font>
    <font>
      <sz val="13"/>
      <color theme="1"/>
      <name val="Arial"/>
      <family val="2"/>
    </font>
    <font>
      <i/>
      <u/>
      <sz val="11"/>
      <color theme="10"/>
      <name val="Arial"/>
      <family val="2"/>
    </font>
    <font>
      <b/>
      <i/>
      <vertAlign val="superscript"/>
      <sz val="11"/>
      <color theme="1"/>
      <name val="Arial"/>
      <family val="2"/>
    </font>
    <font>
      <b/>
      <i/>
      <sz val="11"/>
      <color rgb="FF000000"/>
      <name val="Arial"/>
      <family val="2"/>
    </font>
    <font>
      <b/>
      <sz val="20"/>
      <color theme="1"/>
      <name val="Calibri"/>
      <family val="2"/>
      <scheme val="minor"/>
    </font>
    <font>
      <b/>
      <i/>
      <sz val="11"/>
      <color theme="1"/>
      <name val="Calibri"/>
      <family val="2"/>
      <scheme val="minor"/>
    </font>
    <font>
      <b/>
      <sz val="13"/>
      <color rgb="FF000000"/>
      <name val="Arial"/>
      <family val="2"/>
    </font>
    <font>
      <b/>
      <sz val="13"/>
      <color theme="1"/>
      <name val="Calibri"/>
      <family val="2"/>
      <scheme val="minor"/>
    </font>
    <font>
      <sz val="11"/>
      <color theme="4" tint="0.79998168889431442"/>
      <name val="Calibri"/>
      <family val="2"/>
      <scheme val="minor"/>
    </font>
    <font>
      <sz val="11"/>
      <color theme="3" tint="0.79998168889431442"/>
      <name val="Calibri"/>
      <family val="2"/>
      <scheme val="minor"/>
    </font>
    <font>
      <sz val="11"/>
      <color theme="4" tint="0.59999389629810485"/>
      <name val="Calibri"/>
      <family val="2"/>
      <scheme val="minor"/>
    </font>
    <font>
      <b/>
      <sz val="11"/>
      <color theme="4" tint="0.79998168889431442"/>
      <name val="Calibri"/>
      <family val="2"/>
      <scheme val="minor"/>
    </font>
    <font>
      <b/>
      <sz val="11"/>
      <color theme="4" tint="0.79998168889431442"/>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3" tint="0.59999389629810485"/>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style="thin">
        <color indexed="64"/>
      </left>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191">
    <xf numFmtId="0" fontId="0" fillId="0" borderId="0" xfId="0"/>
    <xf numFmtId="0" fontId="16" fillId="0" borderId="0" xfId="0" applyFont="1" applyBorder="1" applyAlignment="1" applyProtection="1">
      <alignment horizontal="center"/>
      <protection hidden="1"/>
    </xf>
    <xf numFmtId="0" fontId="15" fillId="0" borderId="0" xfId="0" applyFont="1" applyBorder="1" applyProtection="1">
      <protection hidden="1"/>
    </xf>
    <xf numFmtId="0" fontId="15" fillId="0" borderId="0" xfId="0" applyFont="1" applyBorder="1" applyAlignment="1" applyProtection="1">
      <alignment horizontal="center"/>
      <protection hidden="1"/>
    </xf>
    <xf numFmtId="0" fontId="15" fillId="0" borderId="0" xfId="0" applyFont="1" applyBorder="1" applyAlignment="1" applyProtection="1">
      <alignment horizontal="left"/>
      <protection hidden="1"/>
    </xf>
    <xf numFmtId="0" fontId="15" fillId="0" borderId="0" xfId="0" applyFont="1" applyBorder="1" applyAlignment="1" applyProtection="1">
      <alignment horizontal="center" wrapText="1"/>
      <protection hidden="1"/>
    </xf>
    <xf numFmtId="0" fontId="27" fillId="0" borderId="0" xfId="0" applyFont="1" applyFill="1" applyBorder="1" applyAlignment="1" applyProtection="1">
      <alignment horizontal="center" vertical="center"/>
      <protection hidden="1"/>
    </xf>
    <xf numFmtId="0" fontId="15" fillId="0" borderId="0" xfId="0" applyFont="1" applyFill="1" applyBorder="1" applyProtection="1">
      <protection hidden="1"/>
    </xf>
    <xf numFmtId="0" fontId="16" fillId="0" borderId="0" xfId="0" applyFont="1" applyFill="1" applyBorder="1" applyProtection="1">
      <protection hidden="1"/>
    </xf>
    <xf numFmtId="0" fontId="15" fillId="0" borderId="0" xfId="0" applyFont="1" applyFill="1" applyBorder="1" applyAlignment="1" applyProtection="1">
      <alignment horizontal="center"/>
      <protection hidden="1"/>
    </xf>
    <xf numFmtId="0" fontId="19" fillId="2" borderId="0" xfId="0" applyFont="1" applyFill="1" applyProtection="1">
      <protection hidden="1"/>
    </xf>
    <xf numFmtId="0" fontId="18" fillId="2" borderId="0" xfId="0" applyFont="1" applyFill="1" applyProtection="1">
      <protection hidden="1"/>
    </xf>
    <xf numFmtId="0" fontId="0" fillId="2" borderId="0" xfId="0" applyFill="1" applyProtection="1">
      <protection hidden="1"/>
    </xf>
    <xf numFmtId="0" fontId="40" fillId="2" borderId="0" xfId="0" applyFont="1" applyFill="1" applyProtection="1">
      <protection hidden="1"/>
    </xf>
    <xf numFmtId="0" fontId="39" fillId="2" borderId="0" xfId="0" applyFont="1" applyFill="1" applyProtection="1">
      <protection hidden="1"/>
    </xf>
    <xf numFmtId="0" fontId="28" fillId="2" borderId="0" xfId="0" applyFont="1" applyFill="1" applyAlignment="1" applyProtection="1">
      <alignment horizontal="center"/>
      <protection hidden="1"/>
    </xf>
    <xf numFmtId="0" fontId="19" fillId="2" borderId="0" xfId="0" applyFont="1" applyFill="1" applyAlignment="1" applyProtection="1">
      <protection hidden="1"/>
    </xf>
    <xf numFmtId="0" fontId="20" fillId="2" borderId="0" xfId="0" applyFont="1" applyFill="1" applyAlignment="1" applyProtection="1">
      <alignment vertical="center"/>
      <protection hidden="1"/>
    </xf>
    <xf numFmtId="0" fontId="19" fillId="2" borderId="0" xfId="0" applyFont="1" applyFill="1" applyAlignment="1" applyProtection="1">
      <alignment vertical="center"/>
      <protection hidden="1"/>
    </xf>
    <xf numFmtId="0" fontId="19" fillId="2" borderId="1" xfId="0" applyFont="1" applyFill="1" applyBorder="1" applyAlignment="1" applyProtection="1">
      <alignment vertical="center"/>
      <protection hidden="1"/>
    </xf>
    <xf numFmtId="0" fontId="19" fillId="2" borderId="17" xfId="0" applyFont="1" applyFill="1" applyBorder="1" applyAlignment="1" applyProtection="1">
      <alignment vertical="center"/>
      <protection hidden="1"/>
    </xf>
    <xf numFmtId="0" fontId="19" fillId="2" borderId="2" xfId="0" applyFont="1" applyFill="1" applyBorder="1" applyAlignment="1" applyProtection="1">
      <alignment vertical="center"/>
      <protection hidden="1"/>
    </xf>
    <xf numFmtId="0" fontId="19" fillId="2" borderId="18" xfId="0" applyFont="1" applyFill="1" applyBorder="1" applyAlignment="1" applyProtection="1">
      <alignment vertical="center"/>
      <protection hidden="1"/>
    </xf>
    <xf numFmtId="0" fontId="19" fillId="2" borderId="3" xfId="0" applyFont="1" applyFill="1" applyBorder="1" applyAlignment="1" applyProtection="1">
      <alignment vertical="center"/>
      <protection hidden="1"/>
    </xf>
    <xf numFmtId="0" fontId="19" fillId="2" borderId="19" xfId="0" applyFont="1" applyFill="1" applyBorder="1" applyAlignment="1" applyProtection="1">
      <alignment vertical="center"/>
      <protection hidden="1"/>
    </xf>
    <xf numFmtId="0" fontId="21" fillId="2" borderId="0" xfId="0" applyFont="1" applyFill="1" applyAlignment="1" applyProtection="1">
      <alignment vertical="center"/>
      <protection hidden="1"/>
    </xf>
    <xf numFmtId="0" fontId="19" fillId="2" borderId="0" xfId="0" applyFont="1" applyFill="1" applyBorder="1" applyAlignment="1" applyProtection="1">
      <alignment vertical="center"/>
      <protection hidden="1"/>
    </xf>
    <xf numFmtId="0" fontId="21" fillId="2" borderId="0" xfId="0" applyFont="1" applyFill="1" applyBorder="1" applyAlignment="1" applyProtection="1">
      <alignment vertical="center"/>
      <protection hidden="1"/>
    </xf>
    <xf numFmtId="0" fontId="22" fillId="2" borderId="4" xfId="0" applyFont="1" applyFill="1" applyBorder="1" applyAlignment="1" applyProtection="1">
      <alignment vertical="center" wrapText="1"/>
      <protection hidden="1"/>
    </xf>
    <xf numFmtId="0" fontId="19" fillId="2" borderId="4" xfId="0" applyFont="1" applyFill="1" applyBorder="1" applyAlignment="1" applyProtection="1">
      <protection hidden="1"/>
    </xf>
    <xf numFmtId="0" fontId="23" fillId="2" borderId="0" xfId="0" applyFont="1" applyFill="1" applyAlignment="1" applyProtection="1">
      <alignment vertical="center"/>
      <protection hidden="1"/>
    </xf>
    <xf numFmtId="0" fontId="19" fillId="2" borderId="5" xfId="0" applyFont="1" applyFill="1" applyBorder="1" applyAlignment="1" applyProtection="1">
      <alignment horizontal="center" vertical="center" wrapText="1"/>
      <protection hidden="1"/>
    </xf>
    <xf numFmtId="0" fontId="19" fillId="2" borderId="21" xfId="0" applyFont="1" applyFill="1" applyBorder="1" applyAlignment="1" applyProtection="1">
      <alignment horizontal="center" vertical="center" wrapText="1"/>
      <protection hidden="1"/>
    </xf>
    <xf numFmtId="0" fontId="24" fillId="2" borderId="6"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left" vertical="center" wrapText="1"/>
      <protection hidden="1"/>
    </xf>
    <xf numFmtId="0" fontId="24" fillId="2" borderId="20" xfId="0" applyFont="1" applyFill="1" applyBorder="1" applyAlignment="1" applyProtection="1">
      <alignment horizontal="left" vertical="center" wrapText="1"/>
      <protection hidden="1"/>
    </xf>
    <xf numFmtId="2" fontId="24" fillId="2" borderId="7" xfId="0" applyNumberFormat="1" applyFont="1" applyFill="1" applyBorder="1" applyAlignment="1" applyProtection="1">
      <alignment horizontal="center" vertical="center" wrapText="1"/>
      <protection hidden="1"/>
    </xf>
    <xf numFmtId="2" fontId="24" fillId="2" borderId="8" xfId="0" applyNumberFormat="1" applyFont="1" applyFill="1" applyBorder="1" applyAlignment="1" applyProtection="1">
      <alignment horizontal="center" vertical="center" wrapText="1"/>
      <protection hidden="1"/>
    </xf>
    <xf numFmtId="2" fontId="24" fillId="2" borderId="9" xfId="0" applyNumberFormat="1" applyFont="1" applyFill="1" applyBorder="1" applyAlignment="1" applyProtection="1">
      <alignment horizontal="center" vertical="center" wrapText="1"/>
      <protection hidden="1"/>
    </xf>
    <xf numFmtId="2" fontId="19" fillId="2" borderId="10" xfId="0" applyNumberFormat="1" applyFont="1" applyFill="1" applyBorder="1" applyAlignment="1" applyProtection="1">
      <alignment horizontal="center" vertical="center"/>
      <protection hidden="1"/>
    </xf>
    <xf numFmtId="0" fontId="25" fillId="2" borderId="0" xfId="0" applyFont="1" applyFill="1" applyBorder="1" applyAlignment="1" applyProtection="1">
      <alignment vertical="center" wrapText="1"/>
      <protection hidden="1"/>
    </xf>
    <xf numFmtId="0" fontId="24" fillId="2" borderId="0" xfId="0" applyFont="1" applyFill="1" applyBorder="1" applyAlignment="1" applyProtection="1">
      <alignment horizontal="center" vertical="center" wrapText="1"/>
      <protection hidden="1"/>
    </xf>
    <xf numFmtId="0" fontId="19" fillId="2" borderId="11" xfId="0" applyFont="1" applyFill="1" applyBorder="1" applyAlignment="1" applyProtection="1">
      <alignment horizontal="center" vertical="center" wrapText="1"/>
      <protection hidden="1"/>
    </xf>
    <xf numFmtId="0" fontId="19" fillId="2" borderId="12" xfId="0" applyFont="1" applyFill="1" applyBorder="1" applyAlignment="1" applyProtection="1">
      <alignment horizontal="center" vertical="center" wrapText="1"/>
      <protection hidden="1"/>
    </xf>
    <xf numFmtId="0" fontId="24" fillId="2" borderId="12" xfId="0" applyFont="1" applyFill="1" applyBorder="1" applyAlignment="1" applyProtection="1">
      <alignment horizontal="center" vertical="center" wrapText="1"/>
      <protection hidden="1"/>
    </xf>
    <xf numFmtId="2" fontId="24" fillId="2" borderId="13" xfId="0" applyNumberFormat="1" applyFont="1" applyFill="1" applyBorder="1" applyAlignment="1" applyProtection="1">
      <alignment horizontal="center" vertical="center" wrapText="1"/>
      <protection hidden="1"/>
    </xf>
    <xf numFmtId="2" fontId="24" fillId="2" borderId="14" xfId="0" applyNumberFormat="1" applyFont="1" applyFill="1" applyBorder="1" applyAlignment="1" applyProtection="1">
      <alignment horizontal="center" vertical="center" wrapText="1"/>
      <protection hidden="1"/>
    </xf>
    <xf numFmtId="0" fontId="26" fillId="2" borderId="0" xfId="0" applyFont="1" applyFill="1" applyAlignment="1" applyProtection="1">
      <alignment vertical="center" wrapText="1"/>
      <protection hidden="1"/>
    </xf>
    <xf numFmtId="0" fontId="20" fillId="2" borderId="0" xfId="0" applyFont="1" applyFill="1" applyBorder="1" applyAlignment="1" applyProtection="1">
      <alignment vertical="center"/>
      <protection hidden="1"/>
    </xf>
    <xf numFmtId="0" fontId="19" fillId="2" borderId="0" xfId="0" applyFont="1" applyFill="1" applyBorder="1" applyAlignment="1" applyProtection="1">
      <protection hidden="1"/>
    </xf>
    <xf numFmtId="0" fontId="23" fillId="2" borderId="7" xfId="0" applyFont="1" applyFill="1" applyBorder="1" applyAlignment="1" applyProtection="1">
      <alignment horizontal="center"/>
      <protection hidden="1"/>
    </xf>
    <xf numFmtId="0" fontId="23" fillId="2" borderId="8" xfId="0" applyFont="1" applyFill="1" applyBorder="1" applyAlignment="1" applyProtection="1">
      <alignment horizontal="center"/>
      <protection hidden="1"/>
    </xf>
    <xf numFmtId="0" fontId="19" fillId="2" borderId="9" xfId="0" applyFont="1" applyFill="1" applyBorder="1" applyAlignment="1" applyProtection="1">
      <alignment horizontal="center" vertical="center" wrapText="1"/>
      <protection hidden="1"/>
    </xf>
    <xf numFmtId="164" fontId="19" fillId="2" borderId="10" xfId="0" applyNumberFormat="1" applyFont="1" applyFill="1" applyBorder="1" applyAlignment="1" applyProtection="1">
      <alignment horizontal="center" vertical="center"/>
      <protection hidden="1"/>
    </xf>
    <xf numFmtId="0" fontId="40" fillId="2" borderId="0" xfId="0" applyFont="1" applyFill="1" applyAlignment="1" applyProtection="1">
      <alignment vertical="center"/>
      <protection hidden="1"/>
    </xf>
    <xf numFmtId="0" fontId="39"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18" fillId="2" borderId="0" xfId="0" applyFont="1" applyFill="1" applyAlignment="1" applyProtection="1">
      <alignment vertical="center"/>
      <protection hidden="1"/>
    </xf>
    <xf numFmtId="0" fontId="38" fillId="2" borderId="0" xfId="0" applyFont="1" applyFill="1" applyAlignment="1" applyProtection="1">
      <alignment vertical="center"/>
      <protection hidden="1"/>
    </xf>
    <xf numFmtId="0" fontId="19" fillId="2" borderId="16" xfId="0" applyFont="1" applyFill="1" applyBorder="1" applyAlignment="1" applyProtection="1">
      <alignment horizontal="center" vertical="center" wrapText="1"/>
      <protection hidden="1"/>
    </xf>
    <xf numFmtId="164" fontId="19" fillId="2" borderId="14" xfId="0" applyNumberFormat="1" applyFont="1" applyFill="1" applyBorder="1" applyAlignment="1" applyProtection="1">
      <alignment horizontal="center" vertical="center"/>
      <protection hidden="1"/>
    </xf>
    <xf numFmtId="0" fontId="0" fillId="2" borderId="0" xfId="0" applyFont="1" applyFill="1" applyBorder="1" applyAlignment="1" applyProtection="1">
      <alignment vertical="center"/>
      <protection hidden="1"/>
    </xf>
    <xf numFmtId="0" fontId="0" fillId="2" borderId="0" xfId="0" applyFont="1" applyFill="1" applyBorder="1" applyAlignment="1" applyProtection="1">
      <protection hidden="1"/>
    </xf>
    <xf numFmtId="0" fontId="38" fillId="2" borderId="0" xfId="0" applyFont="1" applyFill="1" applyProtection="1">
      <protection hidden="1"/>
    </xf>
    <xf numFmtId="0" fontId="38" fillId="2" borderId="0" xfId="0" applyFont="1" applyFill="1" applyBorder="1" applyAlignment="1" applyProtection="1">
      <alignment horizontal="center"/>
      <protection hidden="1"/>
    </xf>
    <xf numFmtId="1" fontId="8" fillId="3" borderId="15" xfId="0" applyNumberFormat="1" applyFont="1" applyFill="1" applyBorder="1" applyAlignment="1" applyProtection="1">
      <alignment horizontal="center" vertical="center" wrapText="1"/>
      <protection locked="0" hidden="1"/>
    </xf>
    <xf numFmtId="0" fontId="8" fillId="3" borderId="24" xfId="0" applyFont="1" applyFill="1" applyBorder="1" applyAlignment="1" applyProtection="1">
      <alignment vertical="center" wrapText="1"/>
      <protection locked="0" hidden="1"/>
    </xf>
    <xf numFmtId="2" fontId="8" fillId="3" borderId="22" xfId="0" applyNumberFormat="1" applyFont="1" applyFill="1" applyBorder="1" applyAlignment="1" applyProtection="1">
      <alignment horizontal="center" vertical="center" wrapText="1"/>
      <protection locked="0" hidden="1"/>
    </xf>
    <xf numFmtId="2" fontId="8" fillId="3" borderId="21" xfId="0" applyNumberFormat="1" applyFont="1" applyFill="1" applyBorder="1" applyAlignment="1" applyProtection="1">
      <alignment horizontal="center" vertical="center" wrapText="1"/>
      <protection locked="0" hidden="1"/>
    </xf>
    <xf numFmtId="2" fontId="8" fillId="3" borderId="6" xfId="0" applyNumberFormat="1" applyFont="1" applyFill="1" applyBorder="1" applyAlignment="1" applyProtection="1">
      <alignment horizontal="center" vertical="center" wrapText="1"/>
      <protection locked="0" hidden="1"/>
    </xf>
    <xf numFmtId="0" fontId="8" fillId="3" borderId="21" xfId="0" applyFont="1" applyFill="1" applyBorder="1" applyAlignment="1" applyProtection="1">
      <alignment vertical="center" wrapText="1"/>
      <protection locked="0" hidden="1"/>
    </xf>
    <xf numFmtId="14" fontId="8" fillId="3" borderId="28" xfId="0" applyNumberFormat="1" applyFont="1" applyFill="1" applyBorder="1" applyAlignment="1" applyProtection="1">
      <alignment vertical="center" wrapText="1"/>
      <protection locked="0" hidden="1"/>
    </xf>
    <xf numFmtId="0" fontId="8" fillId="3" borderId="6" xfId="0" applyFont="1" applyFill="1" applyBorder="1" applyAlignment="1" applyProtection="1">
      <alignment vertical="center" wrapText="1"/>
      <protection locked="0" hidden="1"/>
    </xf>
    <xf numFmtId="0" fontId="8" fillId="3" borderId="25" xfId="0" applyFont="1" applyFill="1" applyBorder="1" applyAlignment="1" applyProtection="1">
      <alignment vertical="center" wrapText="1"/>
      <protection locked="0" hidden="1"/>
    </xf>
    <xf numFmtId="2" fontId="8" fillId="3" borderId="13" xfId="0" applyNumberFormat="1" applyFont="1" applyFill="1" applyBorder="1" applyAlignment="1" applyProtection="1">
      <alignment horizontal="center" vertical="center" wrapText="1"/>
      <protection locked="0" hidden="1"/>
    </xf>
    <xf numFmtId="2" fontId="8" fillId="3" borderId="23" xfId="0" applyNumberFormat="1" applyFont="1" applyFill="1" applyBorder="1" applyAlignment="1" applyProtection="1">
      <alignment horizontal="center" vertical="center" wrapText="1"/>
      <protection locked="0" hidden="1"/>
    </xf>
    <xf numFmtId="0" fontId="8" fillId="3" borderId="26" xfId="0" applyFont="1" applyFill="1" applyBorder="1" applyAlignment="1" applyProtection="1">
      <alignment vertical="center" wrapText="1"/>
      <protection locked="0" hidden="1"/>
    </xf>
    <xf numFmtId="14" fontId="8" fillId="3" borderId="29" xfId="0" applyNumberFormat="1" applyFont="1" applyFill="1" applyBorder="1" applyAlignment="1" applyProtection="1">
      <alignment vertical="center" wrapText="1"/>
      <protection locked="0" hidden="1"/>
    </xf>
    <xf numFmtId="0" fontId="8" fillId="3" borderId="27" xfId="0" applyFont="1" applyFill="1" applyBorder="1" applyAlignment="1" applyProtection="1">
      <alignment vertical="center" wrapText="1"/>
      <protection locked="0" hidden="1"/>
    </xf>
    <xf numFmtId="0" fontId="8" fillId="3" borderId="15" xfId="0" applyFont="1" applyFill="1" applyBorder="1" applyAlignment="1" applyProtection="1">
      <alignment horizontal="center" vertical="center" wrapText="1"/>
      <protection locked="0" hidden="1"/>
    </xf>
    <xf numFmtId="2" fontId="23" fillId="4" borderId="15" xfId="0" applyNumberFormat="1" applyFont="1" applyFill="1" applyBorder="1" applyAlignment="1" applyProtection="1">
      <alignment horizontal="center" vertical="center"/>
      <protection hidden="1"/>
    </xf>
    <xf numFmtId="164" fontId="23" fillId="4" borderId="15" xfId="0" applyNumberFormat="1" applyFont="1" applyFill="1" applyBorder="1" applyAlignment="1" applyProtection="1">
      <alignment horizontal="center" vertical="center"/>
      <protection hidden="1"/>
    </xf>
    <xf numFmtId="0" fontId="18" fillId="2" borderId="0" xfId="0" applyFont="1" applyFill="1" applyAlignment="1" applyProtection="1">
      <alignment horizontal="center" vertical="center" wrapText="1"/>
      <protection hidden="1"/>
    </xf>
    <xf numFmtId="0" fontId="38" fillId="2" borderId="0" xfId="0" applyFont="1" applyFill="1" applyAlignment="1" applyProtection="1">
      <alignment horizontal="center"/>
      <protection hidden="1"/>
    </xf>
    <xf numFmtId="0" fontId="38" fillId="2" borderId="0" xfId="0" applyFont="1" applyFill="1" applyBorder="1" applyAlignment="1" applyProtection="1">
      <alignment horizontal="left"/>
      <protection hidden="1"/>
    </xf>
    <xf numFmtId="0" fontId="41" fillId="2" borderId="0" xfId="0" applyFont="1" applyFill="1" applyProtection="1">
      <protection hidden="1"/>
    </xf>
    <xf numFmtId="2" fontId="38" fillId="2" borderId="0" xfId="0" applyNumberFormat="1" applyFont="1" applyFill="1" applyProtection="1">
      <protection hidden="1"/>
    </xf>
    <xf numFmtId="2" fontId="42" fillId="2" borderId="0" xfId="0" applyNumberFormat="1" applyFont="1" applyFill="1" applyBorder="1" applyAlignment="1" applyProtection="1">
      <alignment horizontal="center" vertical="center"/>
      <protection hidden="1"/>
    </xf>
    <xf numFmtId="0" fontId="32" fillId="2" borderId="46" xfId="0" applyFont="1" applyFill="1" applyBorder="1" applyAlignment="1" applyProtection="1">
      <alignment vertical="center" wrapText="1"/>
      <protection hidden="1"/>
    </xf>
    <xf numFmtId="0" fontId="26" fillId="2" borderId="46" xfId="0" applyFont="1" applyFill="1" applyBorder="1" applyAlignment="1" applyProtection="1">
      <alignment vertical="center" wrapText="1"/>
      <protection hidden="1"/>
    </xf>
    <xf numFmtId="0" fontId="8" fillId="3" borderId="47" xfId="0" applyFont="1" applyFill="1" applyBorder="1" applyAlignment="1" applyProtection="1">
      <alignment horizontal="center" vertical="center" wrapText="1"/>
      <protection locked="0" hidden="1"/>
    </xf>
    <xf numFmtId="0" fontId="8" fillId="3" borderId="48" xfId="0" applyFont="1" applyFill="1" applyBorder="1" applyAlignment="1" applyProtection="1">
      <alignment horizontal="center" vertical="center" wrapText="1"/>
      <protection locked="0" hidden="1"/>
    </xf>
    <xf numFmtId="0" fontId="23" fillId="2" borderId="36" xfId="0" applyFont="1" applyFill="1" applyBorder="1" applyAlignment="1" applyProtection="1">
      <alignment horizontal="center" vertical="center"/>
      <protection hidden="1"/>
    </xf>
    <xf numFmtId="0" fontId="23" fillId="2" borderId="37" xfId="0" applyFont="1" applyFill="1" applyBorder="1" applyAlignment="1" applyProtection="1">
      <alignment horizontal="center" vertical="center"/>
      <protection hidden="1"/>
    </xf>
    <xf numFmtId="0" fontId="23" fillId="2" borderId="43" xfId="0" applyFont="1" applyFill="1" applyBorder="1" applyAlignment="1" applyProtection="1">
      <alignment horizontal="center" vertical="center"/>
      <protection hidden="1"/>
    </xf>
    <xf numFmtId="0" fontId="19" fillId="2" borderId="21" xfId="0" applyFont="1" applyFill="1" applyBorder="1" applyAlignment="1" applyProtection="1">
      <alignment horizontal="center" vertical="center"/>
      <protection hidden="1"/>
    </xf>
    <xf numFmtId="0" fontId="19" fillId="2" borderId="18" xfId="0" applyFont="1" applyFill="1" applyBorder="1" applyAlignment="1" applyProtection="1">
      <alignment horizontal="center" vertical="center"/>
      <protection hidden="1"/>
    </xf>
    <xf numFmtId="0" fontId="24" fillId="2" borderId="21" xfId="0" applyFont="1" applyFill="1" applyBorder="1" applyAlignment="1" applyProtection="1">
      <alignment horizontal="left" vertical="center" wrapText="1"/>
      <protection hidden="1"/>
    </xf>
    <xf numFmtId="0" fontId="24" fillId="2" borderId="18" xfId="0" applyFont="1" applyFill="1" applyBorder="1" applyAlignment="1" applyProtection="1">
      <alignment horizontal="left" vertical="center" wrapText="1"/>
      <protection hidden="1"/>
    </xf>
    <xf numFmtId="0" fontId="23" fillId="2" borderId="44" xfId="0" applyFont="1" applyFill="1" applyBorder="1" applyAlignment="1" applyProtection="1">
      <alignment horizontal="center" vertical="center"/>
      <protection hidden="1"/>
    </xf>
    <xf numFmtId="0" fontId="23" fillId="2" borderId="17" xfId="0" applyFont="1" applyFill="1" applyBorder="1" applyAlignment="1" applyProtection="1">
      <alignment horizontal="center" vertical="center"/>
      <protection hidden="1"/>
    </xf>
    <xf numFmtId="0" fontId="29" fillId="2" borderId="0" xfId="0" applyFont="1" applyFill="1" applyBorder="1" applyAlignment="1" applyProtection="1">
      <alignment vertical="center" wrapText="1"/>
      <protection hidden="1"/>
    </xf>
    <xf numFmtId="0" fontId="30" fillId="2" borderId="0" xfId="0" applyFont="1" applyFill="1" applyAlignment="1" applyProtection="1">
      <alignment vertical="center" wrapText="1"/>
      <protection hidden="1"/>
    </xf>
    <xf numFmtId="0" fontId="25" fillId="2" borderId="30" xfId="0" applyFont="1" applyFill="1" applyBorder="1" applyAlignment="1" applyProtection="1">
      <alignment horizontal="center" vertical="center" wrapText="1"/>
      <protection hidden="1"/>
    </xf>
    <xf numFmtId="0" fontId="25" fillId="2" borderId="38" xfId="0" applyFont="1" applyFill="1" applyBorder="1" applyAlignment="1" applyProtection="1">
      <alignment horizontal="center" vertical="center" wrapText="1"/>
      <protection hidden="1"/>
    </xf>
    <xf numFmtId="0" fontId="25" fillId="2" borderId="39" xfId="0" applyFont="1" applyFill="1" applyBorder="1" applyAlignment="1" applyProtection="1">
      <alignment horizontal="center" vertical="center" wrapText="1"/>
      <protection hidden="1"/>
    </xf>
    <xf numFmtId="0" fontId="25" fillId="2" borderId="40" xfId="0" applyFont="1" applyFill="1" applyBorder="1" applyAlignment="1" applyProtection="1">
      <alignment horizontal="center" vertical="center" wrapText="1"/>
      <protection hidden="1"/>
    </xf>
    <xf numFmtId="0" fontId="25" fillId="2" borderId="41" xfId="0" applyFont="1" applyFill="1" applyBorder="1" applyAlignment="1" applyProtection="1">
      <alignment horizontal="center" vertical="center" wrapText="1"/>
      <protection hidden="1"/>
    </xf>
    <xf numFmtId="0" fontId="25" fillId="2" borderId="42" xfId="0" applyFont="1" applyFill="1" applyBorder="1" applyAlignment="1" applyProtection="1">
      <alignment horizontal="center" vertical="center" wrapText="1"/>
      <protection hidden="1"/>
    </xf>
    <xf numFmtId="0" fontId="26" fillId="2" borderId="38" xfId="0" applyFont="1" applyFill="1" applyBorder="1" applyAlignment="1" applyProtection="1">
      <alignment horizontal="justify" vertical="center"/>
      <protection hidden="1"/>
    </xf>
    <xf numFmtId="0" fontId="26" fillId="2" borderId="38" xfId="0" applyFont="1" applyFill="1" applyBorder="1" applyAlignment="1" applyProtection="1">
      <alignment vertical="center"/>
      <protection hidden="1"/>
    </xf>
    <xf numFmtId="0" fontId="26" fillId="2" borderId="0" xfId="0" applyFont="1" applyFill="1" applyAlignment="1" applyProtection="1">
      <alignment vertical="center"/>
      <protection hidden="1"/>
    </xf>
    <xf numFmtId="0" fontId="31" fillId="2" borderId="0" xfId="1" applyFont="1" applyFill="1" applyBorder="1" applyAlignment="1" applyProtection="1">
      <alignment vertical="center" wrapText="1"/>
      <protection hidden="1"/>
    </xf>
    <xf numFmtId="0" fontId="31" fillId="2" borderId="0" xfId="1" applyFont="1" applyFill="1" applyAlignment="1" applyProtection="1">
      <alignment vertical="center" wrapText="1"/>
      <protection hidden="1"/>
    </xf>
    <xf numFmtId="0" fontId="8" fillId="3" borderId="16" xfId="0" applyFont="1" applyFill="1" applyBorder="1" applyAlignment="1" applyProtection="1">
      <alignment horizontal="left" vertical="center"/>
      <protection locked="0" hidden="1"/>
    </xf>
    <xf numFmtId="0" fontId="8" fillId="3" borderId="14" xfId="0" applyFont="1" applyFill="1" applyBorder="1" applyAlignment="1" applyProtection="1">
      <alignment horizontal="left" vertical="center"/>
      <protection locked="0" hidden="1"/>
    </xf>
    <xf numFmtId="0" fontId="24" fillId="2" borderId="36" xfId="0" applyFont="1" applyFill="1" applyBorder="1" applyAlignment="1" applyProtection="1">
      <alignment horizontal="left" vertical="center" wrapText="1"/>
      <protection hidden="1"/>
    </xf>
    <xf numFmtId="0" fontId="24" fillId="2" borderId="43" xfId="0" applyFont="1" applyFill="1" applyBorder="1" applyAlignment="1" applyProtection="1">
      <alignment horizontal="left" vertical="center" wrapText="1"/>
      <protection hidden="1"/>
    </xf>
    <xf numFmtId="0" fontId="19" fillId="2" borderId="7" xfId="0" applyFont="1" applyFill="1" applyBorder="1" applyAlignment="1" applyProtection="1">
      <alignment horizontal="center" vertical="center" wrapText="1"/>
      <protection hidden="1"/>
    </xf>
    <xf numFmtId="0" fontId="19" fillId="2" borderId="8" xfId="0" applyFont="1" applyFill="1" applyBorder="1" applyAlignment="1" applyProtection="1">
      <alignment horizontal="center" vertical="center" wrapText="1"/>
      <protection hidden="1"/>
    </xf>
    <xf numFmtId="0" fontId="31" fillId="2" borderId="38" xfId="1" applyFont="1" applyFill="1" applyBorder="1" applyAlignment="1" applyProtection="1">
      <alignment horizontal="left" vertical="center" wrapText="1"/>
      <protection hidden="1"/>
    </xf>
    <xf numFmtId="0" fontId="31" fillId="2" borderId="38" xfId="1" applyFont="1" applyFill="1" applyBorder="1" applyAlignment="1" applyProtection="1">
      <alignment vertical="center"/>
      <protection hidden="1"/>
    </xf>
    <xf numFmtId="0" fontId="25" fillId="2" borderId="44" xfId="0" applyFont="1" applyFill="1" applyBorder="1" applyAlignment="1" applyProtection="1">
      <alignment horizontal="left" vertical="center" wrapText="1"/>
      <protection hidden="1"/>
    </xf>
    <xf numFmtId="0" fontId="24" fillId="2" borderId="17" xfId="0" applyFont="1" applyFill="1" applyBorder="1" applyAlignment="1" applyProtection="1">
      <alignment horizontal="left" vertical="center" wrapText="1"/>
      <protection hidden="1"/>
    </xf>
    <xf numFmtId="0" fontId="25" fillId="2" borderId="23" xfId="0" applyFont="1" applyFill="1" applyBorder="1" applyAlignment="1" applyProtection="1">
      <alignment horizontal="left" vertical="center" wrapText="1"/>
      <protection hidden="1"/>
    </xf>
    <xf numFmtId="0" fontId="25" fillId="2" borderId="45" xfId="0" applyFont="1" applyFill="1" applyBorder="1" applyAlignment="1" applyProtection="1">
      <alignment horizontal="left" vertical="center" wrapText="1"/>
      <protection hidden="1"/>
    </xf>
    <xf numFmtId="0" fontId="24" fillId="2" borderId="36" xfId="0" applyFont="1" applyFill="1" applyBorder="1" applyAlignment="1" applyProtection="1">
      <alignment horizontal="center" vertical="center" wrapText="1"/>
      <protection hidden="1"/>
    </xf>
    <xf numFmtId="0" fontId="24" fillId="2" borderId="37" xfId="0" applyFont="1" applyFill="1" applyBorder="1" applyAlignment="1" applyProtection="1">
      <alignment horizontal="center" vertical="center" wrapText="1"/>
      <protection hidden="1"/>
    </xf>
    <xf numFmtId="0" fontId="25" fillId="2" borderId="36" xfId="0" applyFont="1" applyFill="1" applyBorder="1" applyAlignment="1" applyProtection="1">
      <alignment horizontal="left" vertical="center" wrapText="1"/>
      <protection hidden="1"/>
    </xf>
    <xf numFmtId="0" fontId="33" fillId="2" borderId="4" xfId="0" applyFont="1" applyFill="1" applyBorder="1" applyAlignment="1" applyProtection="1">
      <alignment vertical="center" wrapText="1"/>
      <protection hidden="1"/>
    </xf>
    <xf numFmtId="0" fontId="23" fillId="2" borderId="4" xfId="0" applyFont="1" applyFill="1" applyBorder="1" applyAlignment="1" applyProtection="1">
      <alignment vertical="center" wrapText="1"/>
      <protection hidden="1"/>
    </xf>
    <xf numFmtId="0" fontId="19" fillId="2" borderId="30" xfId="0" applyFont="1" applyFill="1" applyBorder="1" applyAlignment="1" applyProtection="1">
      <alignment horizontal="center" vertical="center" wrapText="1"/>
      <protection hidden="1"/>
    </xf>
    <xf numFmtId="0" fontId="19" fillId="2" borderId="31" xfId="0" applyFont="1" applyFill="1" applyBorder="1" applyAlignment="1" applyProtection="1">
      <alignment horizontal="center" vertical="center" wrapText="1"/>
      <protection hidden="1"/>
    </xf>
    <xf numFmtId="0" fontId="28" fillId="2" borderId="0" xfId="0" applyFont="1" applyFill="1" applyAlignment="1" applyProtection="1">
      <alignment horizontal="center"/>
      <protection hidden="1"/>
    </xf>
    <xf numFmtId="0" fontId="34" fillId="2" borderId="0" xfId="0" applyFont="1" applyFill="1" applyAlignment="1" applyProtection="1">
      <alignment horizontal="center"/>
      <protection hidden="1"/>
    </xf>
    <xf numFmtId="0" fontId="19" fillId="2" borderId="0" xfId="0" applyFont="1" applyFill="1" applyAlignment="1" applyProtection="1">
      <protection hidden="1"/>
    </xf>
    <xf numFmtId="0" fontId="0" fillId="2" borderId="0" xfId="0" applyFill="1" applyAlignment="1" applyProtection="1">
      <protection hidden="1"/>
    </xf>
    <xf numFmtId="0" fontId="35" fillId="2" borderId="0" xfId="0" applyFont="1" applyFill="1" applyAlignment="1" applyProtection="1">
      <alignment horizontal="left" wrapText="1"/>
      <protection hidden="1"/>
    </xf>
    <xf numFmtId="0" fontId="0" fillId="2" borderId="17" xfId="0" applyFill="1" applyBorder="1" applyAlignment="1" applyProtection="1">
      <alignment horizontal="left" vertical="center" wrapText="1"/>
      <protection hidden="1"/>
    </xf>
    <xf numFmtId="0" fontId="25" fillId="2" borderId="21" xfId="0" applyFont="1" applyFill="1" applyBorder="1" applyAlignment="1" applyProtection="1">
      <alignment horizontal="left" vertical="center" wrapText="1"/>
      <protection hidden="1"/>
    </xf>
    <xf numFmtId="0" fontId="25" fillId="2" borderId="18" xfId="0" applyFont="1" applyFill="1" applyBorder="1" applyAlignment="1" applyProtection="1">
      <alignment horizontal="left" vertical="center" wrapText="1"/>
      <protection hidden="1"/>
    </xf>
    <xf numFmtId="0" fontId="8" fillId="3" borderId="53" xfId="0" applyFont="1" applyFill="1" applyBorder="1" applyAlignment="1" applyProtection="1">
      <alignment horizontal="center" vertical="center"/>
      <protection locked="0" hidden="1"/>
    </xf>
    <xf numFmtId="0" fontId="8" fillId="3" borderId="37" xfId="0" applyFont="1" applyFill="1" applyBorder="1" applyAlignment="1" applyProtection="1">
      <alignment horizontal="center" vertical="center"/>
      <protection locked="0" hidden="1"/>
    </xf>
    <xf numFmtId="0" fontId="8" fillId="3" borderId="54" xfId="0" applyFont="1" applyFill="1" applyBorder="1" applyAlignment="1" applyProtection="1">
      <alignment horizontal="center" vertical="center"/>
      <protection locked="0" hidden="1"/>
    </xf>
    <xf numFmtId="0" fontId="19" fillId="2" borderId="36" xfId="0" applyFont="1" applyFill="1" applyBorder="1" applyAlignment="1" applyProtection="1">
      <alignment horizontal="left" vertical="center" wrapText="1"/>
      <protection hidden="1"/>
    </xf>
    <xf numFmtId="0" fontId="19" fillId="2" borderId="43" xfId="0" applyFont="1" applyFill="1" applyBorder="1" applyAlignment="1" applyProtection="1">
      <alignment horizontal="left" vertical="center" wrapText="1"/>
      <protection hidden="1"/>
    </xf>
    <xf numFmtId="0" fontId="24" fillId="2" borderId="30" xfId="0" applyFont="1" applyFill="1" applyBorder="1" applyAlignment="1" applyProtection="1">
      <alignment horizontal="center" vertical="center" wrapText="1"/>
      <protection hidden="1"/>
    </xf>
    <xf numFmtId="0" fontId="24" fillId="2" borderId="39" xfId="0" applyFont="1" applyFill="1" applyBorder="1" applyAlignment="1" applyProtection="1">
      <alignment horizontal="center" vertical="center" wrapText="1"/>
      <protection hidden="1"/>
    </xf>
    <xf numFmtId="0" fontId="24" fillId="2" borderId="31" xfId="0" applyFont="1" applyFill="1" applyBorder="1" applyAlignment="1" applyProtection="1">
      <alignment horizontal="center" vertical="center" wrapText="1"/>
      <protection hidden="1"/>
    </xf>
    <xf numFmtId="0" fontId="24" fillId="2" borderId="55" xfId="0" applyFont="1" applyFill="1" applyBorder="1" applyAlignment="1" applyProtection="1">
      <alignment horizontal="center" vertical="center" wrapText="1"/>
      <protection hidden="1"/>
    </xf>
    <xf numFmtId="0" fontId="26" fillId="2" borderId="4" xfId="0" applyFont="1" applyFill="1" applyBorder="1" applyAlignment="1" applyProtection="1">
      <alignment vertical="center" wrapText="1"/>
      <protection hidden="1"/>
    </xf>
    <xf numFmtId="0" fontId="26" fillId="2" borderId="4" xfId="0" applyFont="1" applyFill="1" applyBorder="1" applyAlignment="1" applyProtection="1">
      <alignment wrapText="1"/>
      <protection hidden="1"/>
    </xf>
    <xf numFmtId="0" fontId="26" fillId="2" borderId="49" xfId="0" applyFont="1" applyFill="1" applyBorder="1" applyAlignment="1" applyProtection="1">
      <alignment vertical="center" wrapText="1"/>
      <protection hidden="1"/>
    </xf>
    <xf numFmtId="0" fontId="26" fillId="2" borderId="49" xfId="0" applyFont="1" applyFill="1" applyBorder="1" applyAlignment="1" applyProtection="1">
      <alignment wrapText="1"/>
      <protection hidden="1"/>
    </xf>
    <xf numFmtId="2" fontId="33" fillId="2" borderId="30" xfId="0" applyNumberFormat="1" applyFont="1" applyFill="1" applyBorder="1" applyAlignment="1" applyProtection="1">
      <alignment horizontal="center" vertical="center" wrapText="1"/>
      <protection hidden="1"/>
    </xf>
    <xf numFmtId="0" fontId="26" fillId="2" borderId="38" xfId="0" applyFont="1" applyFill="1" applyBorder="1" applyAlignment="1" applyProtection="1">
      <alignment horizontal="center" vertical="center"/>
      <protection hidden="1"/>
    </xf>
    <xf numFmtId="0" fontId="26" fillId="2" borderId="50" xfId="0" applyFont="1" applyFill="1" applyBorder="1" applyAlignment="1" applyProtection="1">
      <alignment horizontal="center" vertical="center"/>
      <protection hidden="1"/>
    </xf>
    <xf numFmtId="0" fontId="26" fillId="2" borderId="12" xfId="0" applyFont="1" applyFill="1" applyBorder="1" applyAlignment="1" applyProtection="1">
      <alignment horizontal="center" vertical="center"/>
      <protection hidden="1"/>
    </xf>
    <xf numFmtId="0" fontId="26" fillId="2" borderId="0" xfId="0" applyFont="1" applyFill="1" applyBorder="1" applyAlignment="1" applyProtection="1">
      <alignment horizontal="center" vertical="center"/>
      <protection hidden="1"/>
    </xf>
    <xf numFmtId="0" fontId="26" fillId="2" borderId="51" xfId="0" applyFont="1" applyFill="1" applyBorder="1" applyAlignment="1" applyProtection="1">
      <alignment horizontal="center" vertical="center"/>
      <protection hidden="1"/>
    </xf>
    <xf numFmtId="0" fontId="26" fillId="2" borderId="40" xfId="0" applyFont="1" applyFill="1" applyBorder="1" applyAlignment="1" applyProtection="1">
      <alignment horizontal="center" vertical="center"/>
      <protection hidden="1"/>
    </xf>
    <xf numFmtId="0" fontId="26" fillId="2" borderId="41" xfId="0" applyFont="1" applyFill="1" applyBorder="1" applyAlignment="1" applyProtection="1">
      <alignment horizontal="center" vertical="center"/>
      <protection hidden="1"/>
    </xf>
    <xf numFmtId="0" fontId="26" fillId="2" borderId="52" xfId="0" applyFont="1" applyFill="1" applyBorder="1" applyAlignment="1" applyProtection="1">
      <alignment horizontal="center" vertical="center"/>
      <protection hidden="1"/>
    </xf>
    <xf numFmtId="0" fontId="19" fillId="2" borderId="32" xfId="0" applyFont="1" applyFill="1" applyBorder="1" applyAlignment="1" applyProtection="1">
      <alignment horizontal="center" vertical="center" wrapText="1"/>
      <protection hidden="1"/>
    </xf>
    <xf numFmtId="0" fontId="19" fillId="2" borderId="33" xfId="0" applyFont="1" applyFill="1" applyBorder="1" applyAlignment="1" applyProtection="1">
      <alignment horizontal="center" vertical="center" wrapText="1"/>
      <protection hidden="1"/>
    </xf>
    <xf numFmtId="0" fontId="19" fillId="2" borderId="34" xfId="0" applyFont="1" applyFill="1" applyBorder="1" applyAlignment="1" applyProtection="1">
      <alignment horizontal="center" vertical="center" wrapText="1"/>
      <protection hidden="1"/>
    </xf>
    <xf numFmtId="0" fontId="19" fillId="2" borderId="35"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left" vertical="center"/>
      <protection locked="0" hidden="1"/>
    </xf>
    <xf numFmtId="0" fontId="8" fillId="3" borderId="8" xfId="0" applyFont="1" applyFill="1" applyBorder="1" applyAlignment="1" applyProtection="1">
      <alignment horizontal="left" vertical="center"/>
      <protection locked="0" hidden="1"/>
    </xf>
    <xf numFmtId="0" fontId="8" fillId="3" borderId="9" xfId="0" applyFont="1" applyFill="1" applyBorder="1" applyAlignment="1" applyProtection="1">
      <alignment horizontal="left" vertical="center"/>
      <protection locked="0" hidden="1"/>
    </xf>
    <xf numFmtId="0" fontId="8" fillId="3" borderId="10" xfId="0" applyFont="1" applyFill="1" applyBorder="1" applyAlignment="1" applyProtection="1">
      <alignment horizontal="left" vertical="center"/>
      <protection locked="0" hidden="1"/>
    </xf>
    <xf numFmtId="0" fontId="36" fillId="2" borderId="38" xfId="0" applyFont="1" applyFill="1" applyBorder="1" applyAlignment="1" applyProtection="1">
      <alignment horizontal="left" vertical="center" wrapText="1"/>
      <protection hidden="1"/>
    </xf>
    <xf numFmtId="0" fontId="37" fillId="2" borderId="38" xfId="0" applyFont="1" applyFill="1" applyBorder="1" applyAlignment="1" applyProtection="1">
      <alignment horizontal="left" vertical="center" wrapText="1"/>
      <protection hidden="1"/>
    </xf>
    <xf numFmtId="0" fontId="37" fillId="2" borderId="38" xfId="0" applyFont="1" applyFill="1" applyBorder="1" applyAlignment="1" applyProtection="1">
      <alignment horizontal="left" wrapText="1"/>
      <protection hidden="1"/>
    </xf>
    <xf numFmtId="0" fontId="37" fillId="2" borderId="0" xfId="0" applyFont="1" applyFill="1" applyBorder="1" applyAlignment="1" applyProtection="1">
      <alignment horizontal="left" wrapText="1"/>
      <protection hidden="1"/>
    </xf>
    <xf numFmtId="2" fontId="24" fillId="2" borderId="56" xfId="0" applyNumberFormat="1" applyFont="1" applyFill="1" applyBorder="1" applyAlignment="1" applyProtection="1">
      <alignment horizontal="center" vertical="center" wrapText="1"/>
      <protection hidden="1"/>
    </xf>
    <xf numFmtId="0" fontId="19" fillId="2" borderId="57" xfId="0" applyFont="1" applyFill="1" applyBorder="1" applyAlignment="1" applyProtection="1">
      <alignment horizontal="center" vertical="center"/>
      <protection hidden="1"/>
    </xf>
    <xf numFmtId="0" fontId="26" fillId="2" borderId="38" xfId="0" applyFont="1" applyFill="1" applyBorder="1" applyAlignment="1" applyProtection="1">
      <alignment horizontal="left" vertical="center" wrapText="1"/>
      <protection hidden="1"/>
    </xf>
    <xf numFmtId="0" fontId="36" fillId="2" borderId="0" xfId="0" applyFont="1" applyFill="1" applyBorder="1" applyAlignment="1" applyProtection="1">
      <alignment horizontal="left" vertical="center" wrapText="1"/>
      <protection hidden="1"/>
    </xf>
    <xf numFmtId="0" fontId="37" fillId="2" borderId="0" xfId="0" applyFont="1" applyFill="1" applyBorder="1" applyAlignment="1" applyProtection="1">
      <alignment horizontal="left" vertical="center" wrapText="1"/>
      <protection hidden="1"/>
    </xf>
    <xf numFmtId="0" fontId="19" fillId="2" borderId="26" xfId="0" applyFont="1" applyFill="1" applyBorder="1" applyAlignment="1" applyProtection="1">
      <alignment horizontal="center" vertical="center"/>
      <protection hidden="1"/>
    </xf>
    <xf numFmtId="0" fontId="19" fillId="2" borderId="19" xfId="0" applyFont="1" applyFill="1" applyBorder="1" applyAlignment="1" applyProtection="1">
      <alignment horizontal="center" vertical="center"/>
      <protection hidden="1"/>
    </xf>
    <xf numFmtId="0" fontId="23" fillId="2" borderId="26" xfId="0" applyFont="1" applyFill="1" applyBorder="1" applyAlignment="1" applyProtection="1">
      <alignment horizontal="left" vertical="center"/>
      <protection hidden="1"/>
    </xf>
    <xf numFmtId="0" fontId="23" fillId="2" borderId="19" xfId="0" applyFont="1" applyFill="1" applyBorder="1" applyAlignment="1" applyProtection="1">
      <alignment horizontal="left" vertical="center"/>
      <protection hidden="1"/>
    </xf>
    <xf numFmtId="0" fontId="25" fillId="2" borderId="36" xfId="0" applyFont="1" applyFill="1" applyBorder="1" applyAlignment="1" applyProtection="1">
      <alignment horizontal="center" vertical="center" wrapText="1"/>
      <protection hidden="1"/>
    </xf>
    <xf numFmtId="0" fontId="25" fillId="2" borderId="43" xfId="0" applyFont="1" applyFill="1" applyBorder="1" applyAlignment="1" applyProtection="1">
      <alignment horizontal="center" vertical="center" wrapText="1"/>
      <protection hidden="1"/>
    </xf>
    <xf numFmtId="0" fontId="13" fillId="2" borderId="46" xfId="0" applyFont="1" applyFill="1" applyBorder="1" applyAlignment="1" applyProtection="1">
      <alignment vertical="center" wrapText="1"/>
      <protection hidden="1"/>
    </xf>
    <xf numFmtId="0" fontId="11" fillId="2" borderId="46" xfId="0" applyFont="1" applyFill="1" applyBorder="1" applyAlignment="1" applyProtection="1">
      <alignment vertical="center" wrapText="1"/>
      <protection hidden="1"/>
    </xf>
    <xf numFmtId="0" fontId="12" fillId="2" borderId="46" xfId="0" applyFont="1" applyFill="1" applyBorder="1" applyAlignment="1" applyProtection="1">
      <alignment vertical="center" wrapText="1"/>
      <protection hidden="1"/>
    </xf>
    <xf numFmtId="0" fontId="16" fillId="0" borderId="0" xfId="0" applyFont="1" applyFill="1" applyBorder="1" applyAlignment="1" applyProtection="1">
      <alignment horizontal="center" vertical="center" wrapText="1"/>
      <protection hidden="1"/>
    </xf>
    <xf numFmtId="0" fontId="15" fillId="0" borderId="0" xfId="0" applyFont="1" applyBorder="1" applyAlignment="1" applyProtection="1">
      <alignment horizontal="center" vertical="center" wrapText="1"/>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1438275</xdr:colOff>
      <xdr:row>35</xdr:row>
      <xdr:rowOff>0</xdr:rowOff>
    </xdr:from>
    <xdr:to>
      <xdr:col>9</xdr:col>
      <xdr:colOff>57150</xdr:colOff>
      <xdr:row>42</xdr:row>
      <xdr:rowOff>285750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6343650" y="8258175"/>
          <a:ext cx="4705350" cy="2867025"/>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0</xdr:col>
      <xdr:colOff>66674</xdr:colOff>
      <xdr:row>20</xdr:row>
      <xdr:rowOff>142875</xdr:rowOff>
    </xdr:from>
    <xdr:to>
      <xdr:col>9</xdr:col>
      <xdr:colOff>114299</xdr:colOff>
      <xdr:row>34</xdr:row>
      <xdr:rowOff>57151</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6674" y="4924425"/>
          <a:ext cx="11039475" cy="408622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0</xdr:col>
      <xdr:colOff>95250</xdr:colOff>
      <xdr:row>35</xdr:row>
      <xdr:rowOff>0</xdr:rowOff>
    </xdr:from>
    <xdr:to>
      <xdr:col>4</xdr:col>
      <xdr:colOff>57151</xdr:colOff>
      <xdr:row>48</xdr:row>
      <xdr:rowOff>9525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95250" y="8258175"/>
          <a:ext cx="4867276" cy="56007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0</xdr:col>
      <xdr:colOff>66675</xdr:colOff>
      <xdr:row>15</xdr:row>
      <xdr:rowOff>57150</xdr:rowOff>
    </xdr:from>
    <xdr:to>
      <xdr:col>9</xdr:col>
      <xdr:colOff>104775</xdr:colOff>
      <xdr:row>20</xdr:row>
      <xdr:rowOff>57150</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66675" y="3543300"/>
          <a:ext cx="11029950" cy="12954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0</xdr:col>
      <xdr:colOff>66675</xdr:colOff>
      <xdr:row>4</xdr:row>
      <xdr:rowOff>161925</xdr:rowOff>
    </xdr:from>
    <xdr:to>
      <xdr:col>9</xdr:col>
      <xdr:colOff>104775</xdr:colOff>
      <xdr:row>10</xdr:row>
      <xdr:rowOff>38101</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66675" y="1959769"/>
          <a:ext cx="13325475" cy="12096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0</xdr:col>
      <xdr:colOff>66675</xdr:colOff>
      <xdr:row>10</xdr:row>
      <xdr:rowOff>123825</xdr:rowOff>
    </xdr:from>
    <xdr:to>
      <xdr:col>9</xdr:col>
      <xdr:colOff>104775</xdr:colOff>
      <xdr:row>15</xdr:row>
      <xdr:rowOff>0</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66675" y="2266950"/>
          <a:ext cx="11029950" cy="12192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4</xdr:col>
      <xdr:colOff>1438275</xdr:colOff>
      <xdr:row>42</xdr:row>
      <xdr:rowOff>333374</xdr:rowOff>
    </xdr:from>
    <xdr:to>
      <xdr:col>9</xdr:col>
      <xdr:colOff>66675</xdr:colOff>
      <xdr:row>48</xdr:row>
      <xdr:rowOff>9525</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6343650" y="11172824"/>
          <a:ext cx="4714875" cy="26860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0</xdr:col>
      <xdr:colOff>47625</xdr:colOff>
      <xdr:row>48</xdr:row>
      <xdr:rowOff>114302</xdr:rowOff>
    </xdr:from>
    <xdr:to>
      <xdr:col>9</xdr:col>
      <xdr:colOff>123825</xdr:colOff>
      <xdr:row>53</xdr:row>
      <xdr:rowOff>95251</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a:xfrm>
          <a:off x="47625" y="14849477"/>
          <a:ext cx="11068050" cy="181927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0</xdr:col>
      <xdr:colOff>57150</xdr:colOff>
      <xdr:row>34</xdr:row>
      <xdr:rowOff>133350</xdr:rowOff>
    </xdr:from>
    <xdr:to>
      <xdr:col>9</xdr:col>
      <xdr:colOff>114300</xdr:colOff>
      <xdr:row>48</xdr:row>
      <xdr:rowOff>57150</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7150" y="10201275"/>
          <a:ext cx="11315700" cy="5638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1</xdr:col>
      <xdr:colOff>0</xdr:colOff>
      <xdr:row>0</xdr:row>
      <xdr:rowOff>38100</xdr:rowOff>
    </xdr:from>
    <xdr:to>
      <xdr:col>2</xdr:col>
      <xdr:colOff>1447800</xdr:colOff>
      <xdr:row>0</xdr:row>
      <xdr:rowOff>819150</xdr:rowOff>
    </xdr:to>
    <xdr:pic>
      <xdr:nvPicPr>
        <xdr:cNvPr id="7085" name="Picture 1">
          <a:extLst>
            <a:ext uri="{FF2B5EF4-FFF2-40B4-BE49-F238E27FC236}">
              <a16:creationId xmlns:a16="http://schemas.microsoft.com/office/drawing/2014/main" id="{00000000-0008-0000-0000-0000AD1B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38100"/>
          <a:ext cx="22288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118181</xdr:colOff>
      <xdr:row>0</xdr:row>
      <xdr:rowOff>57150</xdr:rowOff>
    </xdr:from>
    <xdr:to>
      <xdr:col>4</xdr:col>
      <xdr:colOff>1391708</xdr:colOff>
      <xdr:row>0</xdr:row>
      <xdr:rowOff>914400</xdr:rowOff>
    </xdr:to>
    <xdr:pic>
      <xdr:nvPicPr>
        <xdr:cNvPr id="15" name="Picture 2" descr="MyCommunityMono (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023556" y="57150"/>
          <a:ext cx="1273527" cy="8572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542925</xdr:colOff>
      <xdr:row>0</xdr:row>
      <xdr:rowOff>28575</xdr:rowOff>
    </xdr:from>
    <xdr:to>
      <xdr:col>9</xdr:col>
      <xdr:colOff>47625</xdr:colOff>
      <xdr:row>0</xdr:row>
      <xdr:rowOff>809625</xdr:rowOff>
    </xdr:to>
    <xdr:sp macro="" textlink="">
      <xdr:nvSpPr>
        <xdr:cNvPr id="7087" name="Rectangle 5">
          <a:extLst>
            <a:ext uri="{FF2B5EF4-FFF2-40B4-BE49-F238E27FC236}">
              <a16:creationId xmlns:a16="http://schemas.microsoft.com/office/drawing/2014/main" id="{00000000-0008-0000-0000-0000AF1B0000}"/>
            </a:ext>
          </a:extLst>
        </xdr:cNvPr>
        <xdr:cNvSpPr>
          <a:spLocks noChangeArrowheads="1"/>
        </xdr:cNvSpPr>
      </xdr:nvSpPr>
      <xdr:spPr bwMode="auto">
        <a:xfrm>
          <a:off x="8839200" y="28575"/>
          <a:ext cx="4486275" cy="781050"/>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9525</xdr:colOff>
      <xdr:row>53</xdr:row>
      <xdr:rowOff>180974</xdr:rowOff>
    </xdr:from>
    <xdr:to>
      <xdr:col>9</xdr:col>
      <xdr:colOff>85725</xdr:colOff>
      <xdr:row>72</xdr:row>
      <xdr:rowOff>76200</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9525" y="17421224"/>
          <a:ext cx="11391900" cy="49149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6</xdr:col>
      <xdr:colOff>476250</xdr:colOff>
      <xdr:row>0</xdr:row>
      <xdr:rowOff>0</xdr:rowOff>
    </xdr:from>
    <xdr:to>
      <xdr:col>8</xdr:col>
      <xdr:colOff>323850</xdr:colOff>
      <xdr:row>0</xdr:row>
      <xdr:rowOff>800100</xdr:rowOff>
    </xdr:to>
    <xdr:sp macro="" textlink="">
      <xdr:nvSpPr>
        <xdr:cNvPr id="6145" name="Text Box 2">
          <a:extLst>
            <a:ext uri="{FF2B5EF4-FFF2-40B4-BE49-F238E27FC236}">
              <a16:creationId xmlns:a16="http://schemas.microsoft.com/office/drawing/2014/main" id="{00000000-0008-0000-0000-000001180000}"/>
            </a:ext>
          </a:extLst>
        </xdr:cNvPr>
        <xdr:cNvSpPr txBox="1">
          <a:spLocks noChangeArrowheads="1"/>
        </xdr:cNvSpPr>
      </xdr:nvSpPr>
      <xdr:spPr bwMode="auto">
        <a:xfrm>
          <a:off x="8315325" y="0"/>
          <a:ext cx="13049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5600" b="0" i="0" u="none" strike="noStrike" baseline="0">
              <a:solidFill>
                <a:srgbClr val="FFFFFF"/>
              </a:solidFill>
              <a:latin typeface="Gill Sans MT"/>
            </a:rPr>
            <a:t>CIL</a:t>
          </a:r>
        </a:p>
        <a:p>
          <a:pPr algn="l" rtl="0">
            <a:defRPr sz="1000"/>
          </a:pPr>
          <a:endParaRPr lang="en-GB" sz="5600" b="0" i="0" u="none" strike="noStrike" baseline="0">
            <a:solidFill>
              <a:srgbClr val="FFFFFF"/>
            </a:solidFill>
            <a:latin typeface="Gill Sans MT"/>
          </a:endParaRPr>
        </a:p>
      </xdr:txBody>
    </xdr:sp>
    <xdr:clientData/>
  </xdr:twoCellAnchor>
  <xdr:twoCellAnchor>
    <xdr:from>
      <xdr:col>6</xdr:col>
      <xdr:colOff>1200150</xdr:colOff>
      <xdr:row>0</xdr:row>
      <xdr:rowOff>228600</xdr:rowOff>
    </xdr:from>
    <xdr:to>
      <xdr:col>8</xdr:col>
      <xdr:colOff>1647825</xdr:colOff>
      <xdr:row>0</xdr:row>
      <xdr:rowOff>695325</xdr:rowOff>
    </xdr:to>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9363075" y="228600"/>
          <a:ext cx="46101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GB" sz="2200" b="0" i="0" u="none" strike="noStrike" baseline="0">
              <a:solidFill>
                <a:srgbClr val="FFFFFF"/>
              </a:solidFill>
              <a:latin typeface="Gill Sans MT"/>
            </a:rPr>
            <a:t>Contribution Calculator</a:t>
          </a:r>
        </a:p>
        <a:p>
          <a:pPr algn="r" rtl="0">
            <a:defRPr sz="1000"/>
          </a:pPr>
          <a:endParaRPr lang="en-GB" sz="2200" b="0" i="0" u="none" strike="noStrike" baseline="0">
            <a:solidFill>
              <a:srgbClr val="FFFFFF"/>
            </a:solidFill>
            <a:latin typeface="Gill Sans MT"/>
          </a:endParaRPr>
        </a:p>
      </xdr:txBody>
    </xdr:sp>
    <xdr:clientData/>
  </xdr:twoCellAnchor>
  <xdr:twoCellAnchor>
    <xdr:from>
      <xdr:col>8</xdr:col>
      <xdr:colOff>219076</xdr:colOff>
      <xdr:row>0</xdr:row>
      <xdr:rowOff>752475</xdr:rowOff>
    </xdr:from>
    <xdr:to>
      <xdr:col>9</xdr:col>
      <xdr:colOff>104776</xdr:colOff>
      <xdr:row>1</xdr:row>
      <xdr:rowOff>190500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125326" y="752475"/>
          <a:ext cx="126682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100"/>
            <a:t>Version</a:t>
          </a:r>
          <a:r>
            <a:rPr lang="en-GB" sz="1100" baseline="0"/>
            <a:t> 7: </a:t>
          </a:r>
        </a:p>
        <a:p>
          <a:pPr algn="r"/>
          <a:r>
            <a:rPr lang="en-GB" sz="1100" baseline="0"/>
            <a:t>01/01/2019</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ropshire.gov.uk/planningpolicy.nsf/open/8E41399C53C8A888802579350047DE62" TargetMode="External"/><Relationship Id="rId7" Type="http://schemas.openxmlformats.org/officeDocument/2006/relationships/comments" Target="../comments1.xml"/><Relationship Id="rId2" Type="http://schemas.openxmlformats.org/officeDocument/2006/relationships/hyperlink" Target="http://shropshire.gov.uk/planningpolicy.nsf/open/8E41399C53C8A888802579350047DE62" TargetMode="External"/><Relationship Id="rId1" Type="http://schemas.openxmlformats.org/officeDocument/2006/relationships/hyperlink" Target="http://www.shropshire.gov.uk/planningpolicy.nsf/open/F226493D990B338680257922004CC90C"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75"/>
  <sheetViews>
    <sheetView showGridLines="0" showRowColHeaders="0" tabSelected="1" zoomScale="80" zoomScaleNormal="80" workbookViewId="0">
      <selection activeCell="D29" sqref="D29"/>
    </sheetView>
  </sheetViews>
  <sheetFormatPr defaultRowHeight="15" x14ac:dyDescent="0.25"/>
  <cols>
    <col min="1" max="1" width="2.140625" style="12" customWidth="1"/>
    <col min="2" max="2" width="11.7109375" style="12" customWidth="1"/>
    <col min="3" max="3" width="34.42578125" style="12" customWidth="1"/>
    <col min="4" max="4" width="32.140625" style="12" customWidth="1"/>
    <col min="5" max="5" width="22.28515625" style="12" customWidth="1"/>
    <col min="6" max="6" width="21.7109375" style="12" customWidth="1"/>
    <col min="7" max="7" width="33.42578125" style="12" customWidth="1"/>
    <col min="8" max="8" width="20.5703125" style="12" customWidth="1"/>
    <col min="9" max="9" width="20.7109375" style="12" customWidth="1"/>
    <col min="10" max="10" width="6.5703125" style="63" customWidth="1"/>
    <col min="11" max="11" width="12" style="63" customWidth="1"/>
    <col min="12" max="29" width="9.140625" style="63"/>
    <col min="30" max="16384" width="9.140625" style="12"/>
  </cols>
  <sheetData>
    <row r="1" spans="1:33" ht="78.75" customHeight="1" x14ac:dyDescent="0.25">
      <c r="A1" s="10"/>
      <c r="B1" s="10"/>
      <c r="C1" s="10"/>
      <c r="D1" s="10"/>
      <c r="E1" s="10"/>
      <c r="F1" s="10"/>
      <c r="G1" s="10"/>
      <c r="H1" s="10"/>
      <c r="I1" s="10"/>
      <c r="J1" s="11"/>
    </row>
    <row r="2" spans="1:33" ht="26.25" x14ac:dyDescent="0.4">
      <c r="A2" s="10"/>
      <c r="B2" s="133" t="s">
        <v>71</v>
      </c>
      <c r="C2" s="133"/>
      <c r="D2" s="134"/>
      <c r="E2" s="134"/>
      <c r="F2" s="134"/>
      <c r="G2" s="134"/>
      <c r="H2" s="134"/>
      <c r="I2" s="134"/>
      <c r="J2" s="11"/>
      <c r="M2" s="64">
        <v>2012</v>
      </c>
      <c r="N2" s="83">
        <v>224</v>
      </c>
      <c r="V2" s="11"/>
      <c r="W2" s="11"/>
      <c r="AD2" s="13"/>
      <c r="AE2" s="13"/>
      <c r="AF2" s="13"/>
      <c r="AG2" s="14"/>
    </row>
    <row r="3" spans="1:33" ht="26.25" x14ac:dyDescent="0.4">
      <c r="A3" s="10"/>
      <c r="B3" s="15"/>
      <c r="C3" s="15"/>
      <c r="D3" s="15"/>
      <c r="E3" s="15"/>
      <c r="F3" s="15"/>
      <c r="G3" s="15"/>
      <c r="H3" s="15"/>
      <c r="I3" s="15"/>
      <c r="J3" s="11"/>
      <c r="M3" s="64">
        <v>2013</v>
      </c>
      <c r="N3" s="83">
        <v>222</v>
      </c>
      <c r="V3" s="11"/>
      <c r="W3" s="11"/>
      <c r="AD3" s="13"/>
      <c r="AE3" s="13"/>
      <c r="AF3" s="13"/>
      <c r="AG3" s="14"/>
    </row>
    <row r="4" spans="1:33" ht="27" customHeight="1" x14ac:dyDescent="0.25">
      <c r="A4" s="10"/>
      <c r="B4" s="137" t="s">
        <v>72</v>
      </c>
      <c r="C4" s="137"/>
      <c r="D4" s="137"/>
      <c r="E4" s="137"/>
      <c r="F4" s="137"/>
      <c r="G4" s="137"/>
      <c r="H4" s="137"/>
      <c r="I4" s="137"/>
      <c r="J4" s="11"/>
      <c r="M4" s="64">
        <v>2014</v>
      </c>
      <c r="N4" s="83">
        <v>235</v>
      </c>
      <c r="V4" s="11"/>
      <c r="W4" s="11"/>
      <c r="AD4" s="13"/>
      <c r="AE4" s="13"/>
      <c r="AF4" s="13"/>
      <c r="AG4" s="14"/>
    </row>
    <row r="5" spans="1:33" x14ac:dyDescent="0.25">
      <c r="A5" s="10"/>
      <c r="B5" s="16"/>
      <c r="C5" s="16"/>
      <c r="D5" s="135"/>
      <c r="E5" s="136"/>
      <c r="F5" s="136"/>
      <c r="G5" s="136"/>
      <c r="H5" s="136"/>
      <c r="I5" s="136"/>
      <c r="J5" s="11"/>
      <c r="M5" s="83">
        <v>2015</v>
      </c>
      <c r="N5" s="83">
        <v>244</v>
      </c>
      <c r="V5" s="11"/>
      <c r="W5" s="11"/>
      <c r="AD5" s="13"/>
      <c r="AE5" s="13"/>
      <c r="AF5" s="13"/>
      <c r="AG5" s="14"/>
    </row>
    <row r="6" spans="1:33" ht="18.75" thickBot="1" x14ac:dyDescent="0.3">
      <c r="A6" s="10"/>
      <c r="B6" s="17" t="s">
        <v>42</v>
      </c>
      <c r="C6" s="17"/>
      <c r="D6" s="18"/>
      <c r="E6" s="18"/>
      <c r="F6" s="18"/>
      <c r="G6" s="18"/>
      <c r="H6" s="18"/>
      <c r="I6" s="10"/>
      <c r="J6" s="11"/>
      <c r="M6" s="83">
        <v>2016</v>
      </c>
      <c r="N6" s="83">
        <v>257</v>
      </c>
      <c r="V6" s="11"/>
      <c r="W6" s="11"/>
      <c r="X6" s="11"/>
      <c r="AD6" s="13"/>
      <c r="AE6" s="13"/>
      <c r="AF6" s="13"/>
      <c r="AG6" s="14"/>
    </row>
    <row r="7" spans="1:33" ht="22.5" customHeight="1" x14ac:dyDescent="0.25">
      <c r="A7" s="10"/>
      <c r="B7" s="19" t="s">
        <v>73</v>
      </c>
      <c r="C7" s="20"/>
      <c r="D7" s="167"/>
      <c r="E7" s="167"/>
      <c r="F7" s="168"/>
      <c r="G7" s="18"/>
      <c r="H7" s="18"/>
      <c r="I7" s="10"/>
      <c r="J7" s="11"/>
      <c r="M7" s="83">
        <v>2017</v>
      </c>
      <c r="N7" s="83">
        <v>268</v>
      </c>
      <c r="V7" s="11"/>
      <c r="W7" s="11"/>
      <c r="AD7" s="13"/>
      <c r="AE7" s="13"/>
      <c r="AF7" s="13"/>
      <c r="AG7" s="14"/>
    </row>
    <row r="8" spans="1:33" ht="23.25" customHeight="1" x14ac:dyDescent="0.25">
      <c r="A8" s="10"/>
      <c r="B8" s="21" t="s">
        <v>25</v>
      </c>
      <c r="C8" s="22"/>
      <c r="D8" s="169"/>
      <c r="E8" s="169"/>
      <c r="F8" s="170"/>
      <c r="G8" s="18"/>
      <c r="H8" s="18"/>
      <c r="I8" s="10"/>
      <c r="J8" s="11"/>
      <c r="M8" s="83">
        <v>2018</v>
      </c>
      <c r="N8" s="83">
        <v>276</v>
      </c>
      <c r="AD8" s="13"/>
      <c r="AE8" s="13"/>
      <c r="AF8" s="13"/>
      <c r="AG8" s="14"/>
    </row>
    <row r="9" spans="1:33" ht="25.5" customHeight="1" thickBot="1" x14ac:dyDescent="0.3">
      <c r="A9" s="10"/>
      <c r="B9" s="23" t="s">
        <v>26</v>
      </c>
      <c r="C9" s="24"/>
      <c r="D9" s="114"/>
      <c r="E9" s="114"/>
      <c r="F9" s="115"/>
      <c r="G9" s="18"/>
      <c r="H9" s="18"/>
      <c r="I9" s="10"/>
      <c r="J9" s="11"/>
      <c r="M9" s="83">
        <v>2019</v>
      </c>
      <c r="N9" s="83">
        <v>324</v>
      </c>
      <c r="AD9" s="13"/>
      <c r="AE9" s="13"/>
      <c r="AF9" s="13"/>
      <c r="AG9" s="14"/>
    </row>
    <row r="10" spans="1:33" ht="3" hidden="1" customHeight="1" x14ac:dyDescent="0.25">
      <c r="A10" s="10"/>
      <c r="B10" s="17"/>
      <c r="C10" s="17"/>
      <c r="D10" s="18"/>
      <c r="E10" s="18"/>
      <c r="F10" s="18"/>
      <c r="G10" s="18"/>
      <c r="H10" s="18"/>
      <c r="I10" s="10"/>
      <c r="J10" s="11"/>
      <c r="AD10" s="13"/>
      <c r="AE10" s="13"/>
      <c r="AF10" s="13"/>
      <c r="AG10" s="14"/>
    </row>
    <row r="11" spans="1:33" ht="10.5" customHeight="1" x14ac:dyDescent="0.25">
      <c r="A11" s="10"/>
      <c r="B11" s="18"/>
      <c r="C11" s="18"/>
      <c r="D11" s="18"/>
      <c r="E11" s="18"/>
      <c r="F11" s="18"/>
      <c r="G11" s="18"/>
      <c r="H11" s="18"/>
      <c r="I11" s="10"/>
      <c r="J11" s="11"/>
      <c r="AD11" s="13"/>
      <c r="AE11" s="13"/>
      <c r="AF11" s="13"/>
      <c r="AG11" s="14"/>
    </row>
    <row r="12" spans="1:33" ht="18.75" thickBot="1" x14ac:dyDescent="0.3">
      <c r="A12" s="10"/>
      <c r="B12" s="17" t="s">
        <v>43</v>
      </c>
      <c r="C12" s="17"/>
      <c r="D12" s="18"/>
      <c r="E12" s="18"/>
      <c r="F12" s="18"/>
      <c r="G12" s="18"/>
      <c r="H12" s="18"/>
      <c r="I12" s="10"/>
      <c r="J12" s="11"/>
      <c r="AD12" s="13"/>
      <c r="AE12" s="13"/>
      <c r="AF12" s="13"/>
      <c r="AG12" s="14"/>
    </row>
    <row r="13" spans="1:33" ht="30.75" customHeight="1" thickBot="1" x14ac:dyDescent="0.3">
      <c r="A13" s="10"/>
      <c r="B13" s="144" t="s">
        <v>74</v>
      </c>
      <c r="C13" s="145"/>
      <c r="D13" s="141"/>
      <c r="E13" s="142"/>
      <c r="F13" s="143"/>
      <c r="G13" s="25"/>
      <c r="H13" s="25"/>
      <c r="I13" s="10"/>
      <c r="J13" s="11"/>
      <c r="O13" s="63">
        <f>IF(D13=2012,N2,IF(D13=2013,N3,IF(D13=2014,N4,IF(D13=2015,N5,IF(D13=2016,N6,IF(D13=2017,N7,IF(D13=2018,N8,IF(D13=M9,N9,N9))))))))</f>
        <v>324</v>
      </c>
      <c r="AD13" s="13"/>
      <c r="AE13" s="13"/>
      <c r="AF13" s="13"/>
      <c r="AG13" s="14"/>
    </row>
    <row r="14" spans="1:33" ht="30.75" customHeight="1" x14ac:dyDescent="0.25">
      <c r="A14" s="10"/>
      <c r="B14" s="152" t="s">
        <v>79</v>
      </c>
      <c r="C14" s="152"/>
      <c r="D14" s="153"/>
      <c r="E14" s="153"/>
      <c r="F14" s="153"/>
      <c r="G14" s="153"/>
      <c r="H14" s="153"/>
      <c r="I14" s="153"/>
      <c r="J14" s="11"/>
      <c r="AD14" s="13"/>
      <c r="AE14" s="13"/>
      <c r="AF14" s="13"/>
      <c r="AG14" s="14"/>
    </row>
    <row r="15" spans="1:33" x14ac:dyDescent="0.25">
      <c r="A15" s="10"/>
      <c r="B15" s="150" t="s">
        <v>111</v>
      </c>
      <c r="C15" s="150"/>
      <c r="D15" s="151"/>
      <c r="E15" s="151"/>
      <c r="F15" s="151"/>
      <c r="G15" s="151"/>
      <c r="H15" s="151"/>
      <c r="I15" s="151"/>
      <c r="J15" s="11"/>
      <c r="AD15" s="13"/>
      <c r="AE15" s="13"/>
      <c r="AF15" s="13"/>
      <c r="AG15" s="14"/>
    </row>
    <row r="16" spans="1:33" ht="5.25" customHeight="1" x14ac:dyDescent="0.25">
      <c r="A16" s="10"/>
      <c r="B16" s="18"/>
      <c r="C16" s="18"/>
      <c r="D16" s="18"/>
      <c r="E16" s="18"/>
      <c r="F16" s="18"/>
      <c r="G16" s="18"/>
      <c r="H16" s="18"/>
      <c r="I16" s="10"/>
      <c r="J16" s="11"/>
      <c r="AD16" s="13"/>
      <c r="AE16" s="13"/>
      <c r="AF16" s="13"/>
      <c r="AG16" s="14"/>
    </row>
    <row r="17" spans="1:33" ht="18.75" thickBot="1" x14ac:dyDescent="0.3">
      <c r="A17" s="10"/>
      <c r="B17" s="17" t="s">
        <v>44</v>
      </c>
      <c r="C17" s="17"/>
      <c r="D17" s="18"/>
      <c r="E17" s="18"/>
      <c r="F17" s="18"/>
      <c r="G17" s="18"/>
      <c r="H17" s="18"/>
      <c r="I17" s="10"/>
      <c r="J17" s="11"/>
      <c r="AD17" s="13"/>
      <c r="AE17" s="13"/>
      <c r="AF17" s="13"/>
      <c r="AG17" s="14"/>
    </row>
    <row r="18" spans="1:33" ht="30.75" customHeight="1" thickBot="1" x14ac:dyDescent="0.3">
      <c r="A18" s="10"/>
      <c r="B18" s="116" t="s">
        <v>37</v>
      </c>
      <c r="C18" s="117"/>
      <c r="D18" s="141"/>
      <c r="E18" s="142"/>
      <c r="F18" s="143"/>
      <c r="G18" s="10"/>
      <c r="H18" s="10"/>
      <c r="I18" s="26"/>
      <c r="J18" s="11"/>
      <c r="M18" s="84" t="s">
        <v>29</v>
      </c>
      <c r="AD18" s="13"/>
      <c r="AE18" s="13"/>
      <c r="AF18" s="13"/>
      <c r="AG18" s="14"/>
    </row>
    <row r="19" spans="1:33" ht="32.25" customHeight="1" x14ac:dyDescent="0.25">
      <c r="A19" s="10"/>
      <c r="B19" s="120" t="s">
        <v>39</v>
      </c>
      <c r="C19" s="120"/>
      <c r="D19" s="121"/>
      <c r="E19" s="121"/>
      <c r="F19" s="121"/>
      <c r="G19" s="27"/>
      <c r="H19" s="27"/>
      <c r="I19" s="26"/>
      <c r="J19" s="11"/>
      <c r="M19" s="84" t="s">
        <v>28</v>
      </c>
      <c r="AD19" s="13"/>
      <c r="AE19" s="13"/>
      <c r="AF19" s="13"/>
      <c r="AG19" s="14"/>
    </row>
    <row r="20" spans="1:33" x14ac:dyDescent="0.25">
      <c r="A20" s="10"/>
      <c r="B20" s="129" t="s">
        <v>40</v>
      </c>
      <c r="C20" s="129"/>
      <c r="D20" s="130"/>
      <c r="E20" s="130"/>
      <c r="F20" s="130"/>
      <c r="G20" s="28"/>
      <c r="H20" s="28"/>
      <c r="I20" s="29"/>
      <c r="J20" s="11"/>
      <c r="M20" s="84" t="s">
        <v>18</v>
      </c>
      <c r="AD20" s="13"/>
      <c r="AE20" s="13"/>
      <c r="AF20" s="13"/>
      <c r="AG20" s="14"/>
    </row>
    <row r="21" spans="1:33" x14ac:dyDescent="0.25">
      <c r="A21" s="10"/>
      <c r="B21" s="18"/>
      <c r="C21" s="18"/>
      <c r="D21" s="18"/>
      <c r="E21" s="18"/>
      <c r="F21" s="18"/>
      <c r="G21" s="18"/>
      <c r="H21" s="18"/>
      <c r="I21" s="10"/>
      <c r="J21" s="11"/>
      <c r="AD21" s="13"/>
      <c r="AE21" s="13"/>
      <c r="AF21" s="13"/>
      <c r="AG21" s="14"/>
    </row>
    <row r="22" spans="1:33" ht="20.25" customHeight="1" thickBot="1" x14ac:dyDescent="0.3">
      <c r="A22" s="10"/>
      <c r="B22" s="17" t="s">
        <v>45</v>
      </c>
      <c r="C22" s="17"/>
      <c r="D22" s="18"/>
      <c r="E22" s="18"/>
      <c r="F22" s="18"/>
      <c r="G22" s="18"/>
      <c r="H22" s="18"/>
      <c r="I22" s="10"/>
      <c r="J22" s="11"/>
      <c r="AD22" s="13"/>
      <c r="AE22" s="13"/>
      <c r="AF22" s="13"/>
      <c r="AG22" s="14"/>
    </row>
    <row r="23" spans="1:33" ht="31.5" customHeight="1" thickBot="1" x14ac:dyDescent="0.3">
      <c r="A23" s="10"/>
      <c r="B23" s="116" t="s">
        <v>78</v>
      </c>
      <c r="C23" s="117"/>
      <c r="D23" s="65"/>
      <c r="E23" s="18"/>
      <c r="F23" s="18"/>
      <c r="G23" s="18"/>
      <c r="H23" s="18"/>
      <c r="I23" s="10"/>
      <c r="J23" s="11"/>
      <c r="AD23" s="13"/>
      <c r="AE23" s="13"/>
      <c r="AF23" s="13"/>
      <c r="AG23" s="14"/>
    </row>
    <row r="24" spans="1:33" ht="15.75" thickBot="1" x14ac:dyDescent="0.3">
      <c r="A24" s="10"/>
      <c r="B24" s="30"/>
      <c r="C24" s="30"/>
      <c r="D24" s="18"/>
      <c r="E24" s="18"/>
      <c r="F24" s="18"/>
      <c r="G24" s="18"/>
      <c r="H24" s="18"/>
      <c r="I24" s="10"/>
      <c r="J24" s="11"/>
      <c r="AD24" s="13"/>
      <c r="AE24" s="13"/>
      <c r="AF24" s="13"/>
      <c r="AG24" s="14"/>
    </row>
    <row r="25" spans="1:33" ht="15" customHeight="1" x14ac:dyDescent="0.25">
      <c r="A25" s="10"/>
      <c r="B25" s="146" t="s">
        <v>0</v>
      </c>
      <c r="C25" s="147"/>
      <c r="D25" s="118" t="s">
        <v>12</v>
      </c>
      <c r="E25" s="118"/>
      <c r="F25" s="119"/>
      <c r="G25" s="131" t="s">
        <v>90</v>
      </c>
      <c r="H25" s="165" t="s">
        <v>91</v>
      </c>
      <c r="I25" s="163" t="s">
        <v>92</v>
      </c>
      <c r="J25" s="11"/>
      <c r="Q25" s="64" t="s">
        <v>89</v>
      </c>
      <c r="AD25" s="13"/>
      <c r="AE25" s="13"/>
      <c r="AF25" s="13"/>
      <c r="AG25" s="14"/>
    </row>
    <row r="26" spans="1:33" ht="43.5" customHeight="1" x14ac:dyDescent="0.25">
      <c r="A26" s="10"/>
      <c r="B26" s="148"/>
      <c r="C26" s="149"/>
      <c r="D26" s="31" t="s">
        <v>1</v>
      </c>
      <c r="E26" s="32" t="s">
        <v>32</v>
      </c>
      <c r="F26" s="33" t="s">
        <v>8</v>
      </c>
      <c r="G26" s="132"/>
      <c r="H26" s="166"/>
      <c r="I26" s="164"/>
      <c r="J26" s="11"/>
      <c r="K26" s="85" t="s">
        <v>30</v>
      </c>
      <c r="L26" s="85" t="s">
        <v>31</v>
      </c>
      <c r="M26" s="63" t="s">
        <v>51</v>
      </c>
      <c r="Q26" s="64" t="s">
        <v>9</v>
      </c>
      <c r="R26" s="64" t="s">
        <v>16</v>
      </c>
      <c r="V26" s="63" t="s">
        <v>93</v>
      </c>
      <c r="AD26" s="13"/>
      <c r="AE26" s="13"/>
      <c r="AF26" s="13"/>
      <c r="AG26" s="14"/>
    </row>
    <row r="27" spans="1:33" ht="29.25" customHeight="1" x14ac:dyDescent="0.25">
      <c r="A27" s="10"/>
      <c r="B27" s="34" t="s">
        <v>19</v>
      </c>
      <c r="C27" s="66"/>
      <c r="D27" s="67"/>
      <c r="E27" s="68"/>
      <c r="F27" s="69"/>
      <c r="G27" s="70"/>
      <c r="H27" s="71"/>
      <c r="I27" s="72"/>
      <c r="J27" s="11"/>
      <c r="K27" s="83">
        <f>IF(G27='Background Information'!B2,D27,0)</f>
        <v>0</v>
      </c>
      <c r="L27" s="83">
        <f>IF(G27='Background Information'!B2,E27,IF(I27=V37,E27,0))</f>
        <v>0</v>
      </c>
      <c r="M27" s="83">
        <f>IF(F27='Background Information'!A2,L27,0)</f>
        <v>0</v>
      </c>
      <c r="N27" s="83">
        <f>IF(F27='Background Information'!A3,L27,0)</f>
        <v>0</v>
      </c>
      <c r="Q27" s="64" t="s">
        <v>10</v>
      </c>
      <c r="R27" s="64" t="s">
        <v>17</v>
      </c>
      <c r="V27" s="63" t="s">
        <v>94</v>
      </c>
      <c r="AD27" s="13"/>
      <c r="AE27" s="13"/>
      <c r="AF27" s="13"/>
      <c r="AG27" s="14"/>
    </row>
    <row r="28" spans="1:33" ht="29.25" customHeight="1" x14ac:dyDescent="0.25">
      <c r="A28" s="10"/>
      <c r="B28" s="34" t="s">
        <v>4</v>
      </c>
      <c r="C28" s="66"/>
      <c r="D28" s="67"/>
      <c r="E28" s="68"/>
      <c r="F28" s="69"/>
      <c r="G28" s="70"/>
      <c r="H28" s="71"/>
      <c r="I28" s="72"/>
      <c r="J28" s="11"/>
      <c r="K28" s="83">
        <f>IF(G28='Background Information'!B2,D28,0)</f>
        <v>0</v>
      </c>
      <c r="L28" s="83">
        <f>IF(G28='Background Information'!B2,E28,IF(I28=V37,E28,0))</f>
        <v>0</v>
      </c>
      <c r="M28" s="83">
        <f>IF(F28='Background Information'!A2,L28,0)</f>
        <v>0</v>
      </c>
      <c r="N28" s="83">
        <f>IF(F28='Background Information'!A3,L28,0)</f>
        <v>0</v>
      </c>
      <c r="Q28" s="64" t="s">
        <v>11</v>
      </c>
      <c r="R28" s="64" t="s">
        <v>18</v>
      </c>
      <c r="V28" s="63" t="s">
        <v>95</v>
      </c>
      <c r="AD28" s="13"/>
      <c r="AE28" s="13"/>
      <c r="AF28" s="13"/>
      <c r="AG28" s="14"/>
    </row>
    <row r="29" spans="1:33" ht="29.25" customHeight="1" x14ac:dyDescent="0.25">
      <c r="A29" s="10"/>
      <c r="B29" s="34" t="s">
        <v>5</v>
      </c>
      <c r="C29" s="66"/>
      <c r="D29" s="67"/>
      <c r="E29" s="68"/>
      <c r="F29" s="69"/>
      <c r="G29" s="70"/>
      <c r="H29" s="71"/>
      <c r="I29" s="72"/>
      <c r="J29" s="11"/>
      <c r="K29" s="83">
        <f>IF(G29='Background Information'!B2,D29,0)</f>
        <v>0</v>
      </c>
      <c r="L29" s="83">
        <f>IF(G29='Background Information'!B2,E29,IF(I29=V37,E29,0))</f>
        <v>0</v>
      </c>
      <c r="M29" s="83">
        <f>IF(F29='Background Information'!A2,L29,0)</f>
        <v>0</v>
      </c>
      <c r="N29" s="83">
        <f>IF(F29='Background Information'!A3,L29,0)</f>
        <v>0</v>
      </c>
      <c r="Q29" s="64" t="s">
        <v>13</v>
      </c>
      <c r="V29" s="63" t="s">
        <v>96</v>
      </c>
      <c r="AD29" s="13"/>
      <c r="AE29" s="13"/>
      <c r="AF29" s="13"/>
      <c r="AG29" s="14"/>
    </row>
    <row r="30" spans="1:33" ht="29.25" customHeight="1" x14ac:dyDescent="0.25">
      <c r="A30" s="10"/>
      <c r="B30" s="34" t="s">
        <v>6</v>
      </c>
      <c r="C30" s="66"/>
      <c r="D30" s="67"/>
      <c r="E30" s="68"/>
      <c r="F30" s="69"/>
      <c r="G30" s="70"/>
      <c r="H30" s="71"/>
      <c r="I30" s="72"/>
      <c r="J30" s="11"/>
      <c r="K30" s="83">
        <f>IF(G30='Background Information'!B2,D30,0)</f>
        <v>0</v>
      </c>
      <c r="L30" s="83">
        <f>IF(G30='Background Information'!B2,E30,IF(I30=V37,E30,0))</f>
        <v>0</v>
      </c>
      <c r="M30" s="83">
        <f>IF(F30='Background Information'!A2,L30,0)</f>
        <v>0</v>
      </c>
      <c r="N30" s="83">
        <f>IF(F30='Background Information'!A3,L30,0)</f>
        <v>0</v>
      </c>
      <c r="V30" s="63" t="s">
        <v>97</v>
      </c>
      <c r="AD30" s="13"/>
      <c r="AE30" s="13"/>
      <c r="AF30" s="13"/>
      <c r="AG30" s="14"/>
    </row>
    <row r="31" spans="1:33" ht="29.25" customHeight="1" thickBot="1" x14ac:dyDescent="0.3">
      <c r="A31" s="10"/>
      <c r="B31" s="35" t="s">
        <v>7</v>
      </c>
      <c r="C31" s="73"/>
      <c r="D31" s="74"/>
      <c r="E31" s="75"/>
      <c r="F31" s="69"/>
      <c r="G31" s="76"/>
      <c r="H31" s="77"/>
      <c r="I31" s="78"/>
      <c r="J31" s="11"/>
      <c r="K31" s="83">
        <f>IF(G31='Background Information'!B2,D31,0)</f>
        <v>0</v>
      </c>
      <c r="L31" s="83">
        <f>IF(G31='Background Information'!B2,E31,IF(I31=V37,E31,0))</f>
        <v>0</v>
      </c>
      <c r="M31" s="83">
        <f>IF(F31='Background Information'!A2,L31,0)</f>
        <v>0</v>
      </c>
      <c r="N31" s="83">
        <f>IF(F31='Background Information'!A3,L31,0)</f>
        <v>0</v>
      </c>
      <c r="V31" s="63" t="s">
        <v>98</v>
      </c>
      <c r="AD31" s="13"/>
      <c r="AE31" s="13"/>
      <c r="AF31" s="13"/>
      <c r="AG31" s="14"/>
    </row>
    <row r="32" spans="1:33" ht="51" customHeight="1" x14ac:dyDescent="0.25">
      <c r="A32" s="10"/>
      <c r="B32" s="122" t="s">
        <v>109</v>
      </c>
      <c r="C32" s="138"/>
      <c r="D32" s="36">
        <f>SUM(D27:D31)</f>
        <v>0</v>
      </c>
      <c r="E32" s="37">
        <f>SUM(E27:E31)</f>
        <v>0</v>
      </c>
      <c r="F32" s="154" t="s">
        <v>110</v>
      </c>
      <c r="G32" s="155"/>
      <c r="H32" s="155"/>
      <c r="I32" s="156"/>
      <c r="J32" s="11"/>
      <c r="L32" s="63" t="s">
        <v>53</v>
      </c>
      <c r="M32" s="83">
        <f>SUM(M27:M31)</f>
        <v>0</v>
      </c>
      <c r="N32" s="83">
        <f>SUM(N27:N31)</f>
        <v>0</v>
      </c>
      <c r="V32" s="63" t="s">
        <v>99</v>
      </c>
      <c r="AD32" s="13"/>
      <c r="AE32" s="13"/>
      <c r="AF32" s="13"/>
      <c r="AG32" s="14"/>
    </row>
    <row r="33" spans="1:33" ht="45.75" customHeight="1" x14ac:dyDescent="0.25">
      <c r="A33" s="10"/>
      <c r="B33" s="139" t="s">
        <v>34</v>
      </c>
      <c r="C33" s="140"/>
      <c r="D33" s="38">
        <f>SUM(K27:K31)</f>
        <v>0</v>
      </c>
      <c r="E33" s="39">
        <f>SUM(L27:L31)</f>
        <v>0</v>
      </c>
      <c r="F33" s="157"/>
      <c r="G33" s="158"/>
      <c r="H33" s="158"/>
      <c r="I33" s="159"/>
      <c r="J33" s="11"/>
      <c r="L33" s="63" t="s">
        <v>52</v>
      </c>
      <c r="M33" s="63">
        <f>M32+N32</f>
        <v>0</v>
      </c>
      <c r="V33" s="63" t="s">
        <v>100</v>
      </c>
      <c r="AD33" s="13"/>
      <c r="AE33" s="13"/>
      <c r="AF33" s="13"/>
      <c r="AG33" s="14"/>
    </row>
    <row r="34" spans="1:33" ht="63.75" customHeight="1" thickBot="1" x14ac:dyDescent="0.3">
      <c r="A34" s="10"/>
      <c r="B34" s="124" t="s">
        <v>33</v>
      </c>
      <c r="C34" s="125"/>
      <c r="D34" s="175">
        <f>D33+E33</f>
        <v>0</v>
      </c>
      <c r="E34" s="176"/>
      <c r="F34" s="160"/>
      <c r="G34" s="161"/>
      <c r="H34" s="161"/>
      <c r="I34" s="162"/>
      <c r="J34" s="11"/>
      <c r="V34" s="63" t="s">
        <v>101</v>
      </c>
      <c r="AD34" s="13"/>
      <c r="AE34" s="13"/>
      <c r="AF34" s="13"/>
      <c r="AG34" s="14"/>
    </row>
    <row r="35" spans="1:33" x14ac:dyDescent="0.25">
      <c r="A35" s="10"/>
      <c r="B35" s="40"/>
      <c r="C35" s="40"/>
      <c r="D35" s="41"/>
      <c r="E35" s="41"/>
      <c r="F35" s="41"/>
      <c r="G35" s="41"/>
      <c r="H35" s="41"/>
      <c r="I35" s="10"/>
      <c r="J35" s="11"/>
      <c r="V35" s="63" t="s">
        <v>102</v>
      </c>
      <c r="AD35" s="13"/>
      <c r="AE35" s="13"/>
      <c r="AF35" s="13"/>
      <c r="AG35" s="14"/>
    </row>
    <row r="36" spans="1:33" ht="18.75" thickBot="1" x14ac:dyDescent="0.3">
      <c r="A36" s="10"/>
      <c r="B36" s="17" t="s">
        <v>46</v>
      </c>
      <c r="C36" s="17"/>
      <c r="D36" s="41"/>
      <c r="E36" s="41"/>
      <c r="F36" s="17" t="s">
        <v>47</v>
      </c>
      <c r="G36" s="41"/>
      <c r="H36" s="41"/>
      <c r="I36" s="10"/>
      <c r="J36" s="11"/>
      <c r="V36" s="63" t="s">
        <v>103</v>
      </c>
      <c r="AD36" s="13"/>
      <c r="AE36" s="13"/>
      <c r="AF36" s="13"/>
      <c r="AG36" s="14"/>
    </row>
    <row r="37" spans="1:33" ht="24.75" customHeight="1" thickBot="1" x14ac:dyDescent="0.3">
      <c r="A37" s="10"/>
      <c r="B37" s="128" t="s">
        <v>75</v>
      </c>
      <c r="C37" s="117"/>
      <c r="D37" s="65"/>
      <c r="E37" s="41"/>
      <c r="F37" s="126" t="s">
        <v>20</v>
      </c>
      <c r="G37" s="127"/>
      <c r="H37" s="127"/>
      <c r="I37" s="79"/>
      <c r="J37" s="11"/>
      <c r="V37" s="63" t="s">
        <v>104</v>
      </c>
      <c r="AD37" s="13"/>
      <c r="AE37" s="13"/>
      <c r="AF37" s="13"/>
      <c r="AG37" s="14"/>
    </row>
    <row r="38" spans="1:33" ht="15.75" thickBot="1" x14ac:dyDescent="0.3">
      <c r="A38" s="10"/>
      <c r="B38" s="41"/>
      <c r="C38" s="41"/>
      <c r="D38" s="41"/>
      <c r="E38" s="41"/>
      <c r="F38" s="41"/>
      <c r="G38" s="41"/>
      <c r="H38" s="41"/>
      <c r="I38" s="10"/>
      <c r="J38" s="11"/>
      <c r="V38" s="63" t="s">
        <v>105</v>
      </c>
      <c r="AD38" s="13"/>
      <c r="AE38" s="13"/>
      <c r="AF38" s="13"/>
      <c r="AG38" s="14"/>
    </row>
    <row r="39" spans="1:33" ht="42" customHeight="1" x14ac:dyDescent="0.25">
      <c r="A39" s="10"/>
      <c r="B39" s="122" t="s">
        <v>77</v>
      </c>
      <c r="C39" s="123"/>
      <c r="D39" s="42" t="s">
        <v>3</v>
      </c>
      <c r="E39" s="43"/>
      <c r="F39" s="103" t="s">
        <v>76</v>
      </c>
      <c r="G39" s="104"/>
      <c r="H39" s="105"/>
      <c r="I39" s="90"/>
      <c r="J39" s="82"/>
      <c r="V39" s="63" t="s">
        <v>106</v>
      </c>
      <c r="AD39" s="13"/>
      <c r="AE39" s="13"/>
      <c r="AF39" s="13"/>
      <c r="AG39" s="14"/>
    </row>
    <row r="40" spans="1:33" ht="28.5" customHeight="1" thickBot="1" x14ac:dyDescent="0.3">
      <c r="A40" s="10"/>
      <c r="B40" s="97" t="s">
        <v>21</v>
      </c>
      <c r="C40" s="98"/>
      <c r="D40" s="67"/>
      <c r="E40" s="44"/>
      <c r="F40" s="106"/>
      <c r="G40" s="107"/>
      <c r="H40" s="108"/>
      <c r="I40" s="91"/>
      <c r="J40" s="11"/>
      <c r="V40" s="63" t="s">
        <v>107</v>
      </c>
      <c r="AD40" s="13"/>
      <c r="AE40" s="13"/>
      <c r="AF40" s="13"/>
      <c r="AG40" s="14"/>
    </row>
    <row r="41" spans="1:33" ht="28.5" customHeight="1" x14ac:dyDescent="0.25">
      <c r="A41" s="10"/>
      <c r="B41" s="97" t="s">
        <v>70</v>
      </c>
      <c r="C41" s="98"/>
      <c r="D41" s="67"/>
      <c r="E41" s="44"/>
      <c r="F41" s="109" t="s">
        <v>80</v>
      </c>
      <c r="G41" s="110"/>
      <c r="H41" s="110"/>
      <c r="I41" s="110"/>
      <c r="J41" s="11"/>
      <c r="V41" s="63" t="s">
        <v>108</v>
      </c>
      <c r="AD41" s="13"/>
      <c r="AE41" s="13"/>
      <c r="AF41" s="13"/>
      <c r="AG41" s="14"/>
    </row>
    <row r="42" spans="1:33" ht="30" customHeight="1" x14ac:dyDescent="0.25">
      <c r="A42" s="10"/>
      <c r="B42" s="97" t="s">
        <v>27</v>
      </c>
      <c r="C42" s="98"/>
      <c r="D42" s="67"/>
      <c r="E42" s="44"/>
      <c r="F42" s="111"/>
      <c r="G42" s="111"/>
      <c r="H42" s="111"/>
      <c r="I42" s="111"/>
      <c r="J42" s="11"/>
      <c r="AD42" s="13"/>
      <c r="AE42" s="13"/>
      <c r="AF42" s="13"/>
      <c r="AG42" s="14"/>
    </row>
    <row r="43" spans="1:33" ht="27" customHeight="1" x14ac:dyDescent="0.25">
      <c r="A43" s="10"/>
      <c r="B43" s="97" t="s">
        <v>2</v>
      </c>
      <c r="C43" s="98"/>
      <c r="D43" s="67"/>
      <c r="E43" s="44"/>
      <c r="F43" s="111"/>
      <c r="G43" s="111"/>
      <c r="H43" s="111"/>
      <c r="I43" s="111"/>
      <c r="J43" s="11"/>
      <c r="AD43" s="13"/>
      <c r="AE43" s="13"/>
      <c r="AF43" s="13"/>
      <c r="AG43" s="14"/>
    </row>
    <row r="44" spans="1:33" ht="26.25" customHeight="1" thickBot="1" x14ac:dyDescent="0.3">
      <c r="A44" s="10"/>
      <c r="B44" s="139" t="s">
        <v>35</v>
      </c>
      <c r="C44" s="140"/>
      <c r="D44" s="45">
        <f>SUM(D40:D43)</f>
        <v>0</v>
      </c>
      <c r="E44" s="44"/>
      <c r="F44" s="17" t="s">
        <v>50</v>
      </c>
      <c r="G44" s="10"/>
      <c r="H44" s="10"/>
      <c r="I44" s="10"/>
      <c r="J44" s="11"/>
      <c r="M44" s="86">
        <f>SUM(D40:D43)</f>
        <v>0</v>
      </c>
      <c r="AD44" s="13"/>
      <c r="AE44" s="13"/>
      <c r="AF44" s="13"/>
      <c r="AG44" s="14"/>
    </row>
    <row r="45" spans="1:33" ht="26.25" customHeight="1" thickBot="1" x14ac:dyDescent="0.3">
      <c r="A45" s="10"/>
      <c r="B45" s="182" t="s">
        <v>36</v>
      </c>
      <c r="C45" s="183"/>
      <c r="D45" s="46">
        <f>IF(AND(M46&lt;100,D37=0),0,M44-D43)</f>
        <v>0</v>
      </c>
      <c r="E45" s="44"/>
      <c r="F45" s="92" t="s">
        <v>54</v>
      </c>
      <c r="G45" s="93"/>
      <c r="H45" s="94"/>
      <c r="I45" s="80" t="str">
        <f>IF(K45&lt;0,"0",IF(K45&gt;=0,K45))</f>
        <v>0</v>
      </c>
      <c r="J45" s="11"/>
      <c r="K45" s="87" t="str">
        <f>IF(D44=0,"0",D45-M33-(D45*D33/(D44+I39)))</f>
        <v>0</v>
      </c>
      <c r="M45" s="86">
        <f>SUM(D42:D43)</f>
        <v>0</v>
      </c>
      <c r="AD45" s="13"/>
      <c r="AE45" s="13"/>
      <c r="AF45" s="13"/>
      <c r="AG45" s="14"/>
    </row>
    <row r="46" spans="1:33" ht="63" customHeight="1" thickBot="1" x14ac:dyDescent="0.3">
      <c r="A46" s="10"/>
      <c r="B46" s="88" t="s">
        <v>49</v>
      </c>
      <c r="C46" s="88"/>
      <c r="D46" s="89"/>
      <c r="E46" s="10"/>
      <c r="F46" s="177" t="s">
        <v>82</v>
      </c>
      <c r="G46" s="177"/>
      <c r="H46" s="177"/>
      <c r="I46" s="177"/>
      <c r="J46" s="11"/>
      <c r="M46" s="86">
        <f>SUM(D40:D41)</f>
        <v>0</v>
      </c>
      <c r="AD46" s="13"/>
      <c r="AE46" s="13"/>
      <c r="AF46" s="13"/>
      <c r="AG46" s="14"/>
    </row>
    <row r="47" spans="1:33" ht="46.5" customHeight="1" thickBot="1" x14ac:dyDescent="0.3">
      <c r="A47" s="10"/>
      <c r="B47" s="186" t="s">
        <v>81</v>
      </c>
      <c r="C47" s="187"/>
      <c r="D47" s="188"/>
      <c r="E47" s="47"/>
      <c r="F47" s="177" t="s">
        <v>84</v>
      </c>
      <c r="G47" s="177"/>
      <c r="H47" s="177"/>
      <c r="I47" s="177"/>
      <c r="AD47" s="13"/>
      <c r="AE47" s="13"/>
      <c r="AF47" s="13"/>
      <c r="AG47" s="14"/>
    </row>
    <row r="48" spans="1:33" ht="33" customHeight="1" x14ac:dyDescent="0.25">
      <c r="A48" s="10"/>
      <c r="B48" s="112" t="s">
        <v>41</v>
      </c>
      <c r="C48" s="112"/>
      <c r="D48" s="113"/>
      <c r="E48" s="41"/>
      <c r="F48" s="177" t="s">
        <v>83</v>
      </c>
      <c r="G48" s="177"/>
      <c r="H48" s="177"/>
      <c r="I48" s="177"/>
      <c r="AD48" s="13"/>
      <c r="AE48" s="13"/>
      <c r="AF48" s="13"/>
      <c r="AG48" s="14"/>
    </row>
    <row r="49" spans="1:33" x14ac:dyDescent="0.25">
      <c r="A49" s="10"/>
      <c r="B49" s="40"/>
      <c r="C49" s="40"/>
      <c r="D49" s="41"/>
      <c r="E49" s="41"/>
      <c r="F49" s="41"/>
      <c r="G49" s="41"/>
      <c r="H49" s="41"/>
      <c r="I49" s="10"/>
      <c r="AD49" s="13"/>
      <c r="AE49" s="13"/>
      <c r="AF49" s="13"/>
      <c r="AG49" s="14"/>
    </row>
    <row r="50" spans="1:33" ht="25.5" customHeight="1" thickBot="1" x14ac:dyDescent="0.3">
      <c r="A50" s="10"/>
      <c r="B50" s="48" t="s">
        <v>55</v>
      </c>
      <c r="C50" s="48"/>
      <c r="D50" s="49"/>
      <c r="E50" s="49"/>
      <c r="F50" s="18"/>
      <c r="G50" s="18"/>
      <c r="H50" s="18"/>
      <c r="I50" s="10"/>
      <c r="AD50" s="13"/>
      <c r="AE50" s="13"/>
      <c r="AF50" s="13"/>
      <c r="AG50" s="14"/>
    </row>
    <row r="51" spans="1:33" ht="23.25" customHeight="1" thickBot="1" x14ac:dyDescent="0.3">
      <c r="A51" s="10"/>
      <c r="B51" s="184" t="s">
        <v>48</v>
      </c>
      <c r="C51" s="185"/>
      <c r="D51" s="81">
        <f>('Background Information'!C9*'CIL Contribution Calculator'!I45*O13/N2)</f>
        <v>0</v>
      </c>
      <c r="E51" s="10"/>
      <c r="F51" s="18"/>
      <c r="G51" s="18"/>
      <c r="H51" s="18"/>
      <c r="I51" s="10"/>
      <c r="AD51" s="13"/>
      <c r="AE51" s="13"/>
      <c r="AF51" s="13"/>
      <c r="AG51" s="14"/>
    </row>
    <row r="52" spans="1:33" ht="2.25" customHeight="1" x14ac:dyDescent="0.25">
      <c r="A52" s="10"/>
      <c r="B52" s="18"/>
      <c r="C52" s="18"/>
      <c r="D52" s="18"/>
      <c r="E52" s="18"/>
      <c r="F52" s="18"/>
      <c r="G52" s="18"/>
      <c r="H52" s="18"/>
      <c r="I52" s="10"/>
      <c r="AD52" s="13"/>
      <c r="AE52" s="13"/>
      <c r="AF52" s="13"/>
      <c r="AG52" s="14"/>
    </row>
    <row r="53" spans="1:33" ht="37.5" customHeight="1" x14ac:dyDescent="0.25">
      <c r="A53" s="10"/>
      <c r="B53" s="101" t="s">
        <v>88</v>
      </c>
      <c r="C53" s="101"/>
      <c r="D53" s="102"/>
      <c r="E53" s="102"/>
      <c r="F53" s="102"/>
      <c r="G53" s="102"/>
      <c r="H53" s="102"/>
      <c r="I53" s="102"/>
      <c r="AD53" s="13"/>
      <c r="AE53" s="13"/>
      <c r="AF53" s="13"/>
      <c r="AG53" s="14"/>
    </row>
    <row r="54" spans="1:33" ht="16.5" customHeight="1" x14ac:dyDescent="0.25">
      <c r="A54" s="10"/>
      <c r="B54" s="10"/>
      <c r="C54" s="10"/>
      <c r="D54" s="10"/>
      <c r="E54" s="10"/>
      <c r="F54" s="10"/>
      <c r="G54" s="10"/>
      <c r="H54" s="10"/>
      <c r="I54" s="10"/>
      <c r="AD54" s="13"/>
      <c r="AE54" s="13"/>
      <c r="AF54" s="13"/>
      <c r="AG54" s="14"/>
    </row>
    <row r="55" spans="1:33" ht="18.75" thickBot="1" x14ac:dyDescent="0.3">
      <c r="A55" s="10"/>
      <c r="B55" s="48" t="s">
        <v>56</v>
      </c>
      <c r="C55" s="48"/>
      <c r="D55" s="10"/>
      <c r="E55" s="10"/>
      <c r="F55" s="10"/>
      <c r="G55" s="10"/>
      <c r="H55" s="10"/>
      <c r="I55" s="10"/>
      <c r="AD55" s="13"/>
      <c r="AE55" s="13"/>
      <c r="AF55" s="13"/>
      <c r="AG55" s="14"/>
    </row>
    <row r="56" spans="1:33" x14ac:dyDescent="0.25">
      <c r="A56" s="10"/>
      <c r="B56" s="99" t="s">
        <v>65</v>
      </c>
      <c r="C56" s="100"/>
      <c r="D56" s="50" t="s">
        <v>68</v>
      </c>
      <c r="E56" s="51" t="s">
        <v>69</v>
      </c>
      <c r="F56" s="10"/>
      <c r="G56" s="10"/>
      <c r="H56" s="10"/>
      <c r="I56" s="10"/>
      <c r="AD56" s="13"/>
      <c r="AE56" s="13"/>
      <c r="AF56" s="13"/>
      <c r="AG56" s="14"/>
    </row>
    <row r="57" spans="1:33" s="56" customFormat="1" ht="34.5" customHeight="1" x14ac:dyDescent="0.25">
      <c r="A57" s="18"/>
      <c r="B57" s="95" t="s">
        <v>61</v>
      </c>
      <c r="C57" s="96"/>
      <c r="D57" s="52" t="str">
        <f>IF(D37="","Number of dwellings proposed required.",IF(D37&lt;=25,"15",IF(AND(D37&gt;=51,D37&lt;=20000),"10",IF(AND(D37&gt;=26,D37&lt;=50),"25","Number of dwellings proposed required."))))</f>
        <v>Number of dwellings proposed required.</v>
      </c>
      <c r="E57" s="53" t="str">
        <f>IF(D57="Number of dwellings proposed required.","N/A",D51/100*D57)</f>
        <v>N/A</v>
      </c>
      <c r="F57" s="43"/>
      <c r="G57" s="18"/>
      <c r="H57" s="18"/>
      <c r="I57" s="18"/>
      <c r="J57" s="58"/>
      <c r="K57" s="58"/>
      <c r="L57" s="58"/>
      <c r="M57" s="58"/>
      <c r="N57" s="58"/>
      <c r="O57" s="58"/>
      <c r="P57" s="58"/>
      <c r="Q57" s="58"/>
      <c r="R57" s="58"/>
      <c r="S57" s="58"/>
      <c r="T57" s="58"/>
      <c r="U57" s="58"/>
      <c r="V57" s="58"/>
      <c r="W57" s="58"/>
      <c r="X57" s="58"/>
      <c r="Y57" s="58"/>
      <c r="Z57" s="58"/>
      <c r="AA57" s="58"/>
      <c r="AB57" s="58"/>
      <c r="AC57" s="58"/>
      <c r="AD57" s="54"/>
      <c r="AE57" s="54"/>
      <c r="AF57" s="54"/>
      <c r="AG57" s="55"/>
    </row>
    <row r="58" spans="1:33" s="56" customFormat="1" ht="33" customHeight="1" x14ac:dyDescent="0.25">
      <c r="A58" s="18"/>
      <c r="B58" s="95" t="s">
        <v>62</v>
      </c>
      <c r="C58" s="96"/>
      <c r="D58" s="52" t="str">
        <f>IF(D37="","Number of dwellings proposed required.",IF(D37&lt;=1,"85",IF(AND(D37&lt;=5,D37&gt;=2),"20",IF(AND(D37&gt;=6,D37&lt;=50),"25",IF(AND(D37&gt;=51,D37&lt;=100),"35",IF(AND(D37&gt;=101,D37&lt;=300),"15",IF(AND(D37&gt;=301,D37&lt;=20000),"10","Number of dwellings proposed required.")))))))</f>
        <v>Number of dwellings proposed required.</v>
      </c>
      <c r="E58" s="53" t="str">
        <f>IF(D58="Number of dwellings proposed required.","N/A",D51/100*D58)</f>
        <v>N/A</v>
      </c>
      <c r="F58" s="18"/>
      <c r="G58" s="18"/>
      <c r="H58" s="18"/>
      <c r="I58" s="18"/>
      <c r="J58" s="58"/>
      <c r="K58" s="58"/>
      <c r="L58" s="58"/>
      <c r="M58" s="58"/>
      <c r="N58" s="58"/>
      <c r="O58" s="58"/>
      <c r="P58" s="58"/>
      <c r="Q58" s="58"/>
      <c r="R58" s="58"/>
      <c r="S58" s="58"/>
      <c r="T58" s="58"/>
      <c r="U58" s="58"/>
      <c r="V58" s="58"/>
      <c r="W58" s="58"/>
      <c r="X58" s="58"/>
      <c r="Y58" s="58"/>
      <c r="Z58" s="58"/>
      <c r="AA58" s="58"/>
      <c r="AB58" s="58"/>
      <c r="AC58" s="58"/>
      <c r="AD58" s="54"/>
      <c r="AE58" s="54"/>
      <c r="AF58" s="54"/>
      <c r="AG58" s="55"/>
    </row>
    <row r="59" spans="1:33" s="56" customFormat="1" ht="33" customHeight="1" x14ac:dyDescent="0.25">
      <c r="A59" s="18"/>
      <c r="B59" s="95" t="s">
        <v>63</v>
      </c>
      <c r="C59" s="96"/>
      <c r="D59" s="52" t="str">
        <f>IF(D37="","Number of dwellings proposed required.",IF(D37&lt;=1,"0",IF(AND(D37&lt;=5,D37&gt;=2),"65",IF(AND(D37&gt;=6,D37&lt;=25),"60",IF(AND(D37&gt;=26,D37&lt;=100),"25",IF(AND(D37&gt;=101,D37&lt;=300),"25",IF(AND(D37&gt;=301,D37&lt;=20000),"20","Number of dwellings proposed required.")))))))</f>
        <v>Number of dwellings proposed required.</v>
      </c>
      <c r="E59" s="53" t="str">
        <f>IF(D59="Number of dwellings proposed required.","N/A",D51/100*D59)</f>
        <v>N/A</v>
      </c>
      <c r="F59" s="18"/>
      <c r="G59" s="18"/>
      <c r="H59" s="18"/>
      <c r="I59" s="18"/>
      <c r="J59" s="58"/>
      <c r="K59" s="58"/>
      <c r="L59" s="58"/>
      <c r="M59" s="58"/>
      <c r="N59" s="58"/>
      <c r="O59" s="58"/>
      <c r="P59" s="58"/>
      <c r="Q59" s="58"/>
      <c r="R59" s="58"/>
      <c r="S59" s="58"/>
      <c r="T59" s="58"/>
      <c r="U59" s="58"/>
      <c r="V59" s="58"/>
      <c r="W59" s="58"/>
      <c r="X59" s="58"/>
      <c r="Y59" s="58"/>
      <c r="Z59" s="58"/>
      <c r="AA59" s="58"/>
      <c r="AB59" s="58"/>
      <c r="AC59" s="58"/>
      <c r="AD59" s="55"/>
      <c r="AE59" s="55"/>
      <c r="AF59" s="55"/>
      <c r="AG59" s="55"/>
    </row>
    <row r="60" spans="1:33" s="56" customFormat="1" ht="34.5" customHeight="1" x14ac:dyDescent="0.25">
      <c r="A60" s="18"/>
      <c r="B60" s="95" t="s">
        <v>64</v>
      </c>
      <c r="C60" s="96"/>
      <c r="D60" s="52" t="str">
        <f>IF(D37="","Number of dwellings proposed required.",IF(AND(D37&gt;=0,D37&lt;=100),"0",IF(AND(D37&gt;=101,D37&lt;=200),"50",IF(AND(D37&gt;=201,D37&lt;=300),"25",IF(AND(D37&gt;=301,D37&lt;=20000),"20","Number of dwellings proposed required.")))))</f>
        <v>Number of dwellings proposed required.</v>
      </c>
      <c r="E60" s="53" t="str">
        <f>IF(D60="Number of dwellings proposed required.","N/A",D51/100*D60)</f>
        <v>N/A</v>
      </c>
      <c r="F60" s="18"/>
      <c r="G60" s="18"/>
      <c r="H60" s="18"/>
      <c r="I60" s="18"/>
      <c r="J60" s="58"/>
      <c r="K60" s="58"/>
      <c r="L60" s="58"/>
      <c r="M60" s="58"/>
      <c r="N60" s="58"/>
      <c r="O60" s="58"/>
      <c r="P60" s="58"/>
      <c r="Q60" s="58"/>
      <c r="R60" s="58"/>
      <c r="S60" s="58"/>
      <c r="T60" s="58"/>
      <c r="U60" s="58"/>
      <c r="V60" s="58"/>
      <c r="W60" s="58"/>
      <c r="X60" s="58"/>
      <c r="Y60" s="58"/>
      <c r="Z60" s="58"/>
      <c r="AA60" s="58"/>
      <c r="AB60" s="58"/>
      <c r="AC60" s="58"/>
      <c r="AD60" s="57"/>
      <c r="AE60" s="57"/>
      <c r="AF60" s="57"/>
    </row>
    <row r="61" spans="1:33" s="56" customFormat="1" ht="33.75" customHeight="1" x14ac:dyDescent="0.25">
      <c r="A61" s="18"/>
      <c r="B61" s="95" t="s">
        <v>66</v>
      </c>
      <c r="C61" s="96"/>
      <c r="D61" s="52" t="str">
        <f>IF(D37="","Number of dwellings proposed required.",IF(AND(D37&gt;=0,D37&lt;=200),"0",IF(AND(D37&gt;=201,D37&lt;=300),"25",IF(AND(D37&gt;=301,D37&lt;=20000),"20","Number of dwellings proposed required."))))</f>
        <v>Number of dwellings proposed required.</v>
      </c>
      <c r="E61" s="53" t="str">
        <f>IF(D61="Number of dwellings proposed required.","N/A",D51/100*D61)</f>
        <v>N/A</v>
      </c>
      <c r="F61" s="18"/>
      <c r="G61" s="18"/>
      <c r="H61" s="18"/>
      <c r="I61" s="18"/>
      <c r="J61" s="58"/>
      <c r="K61" s="58"/>
      <c r="L61" s="58"/>
      <c r="M61" s="58"/>
      <c r="N61" s="58"/>
      <c r="O61" s="58"/>
      <c r="P61" s="58"/>
      <c r="Q61" s="58"/>
      <c r="R61" s="58"/>
      <c r="S61" s="58"/>
      <c r="T61" s="58"/>
      <c r="U61" s="58"/>
      <c r="V61" s="58"/>
      <c r="W61" s="58"/>
      <c r="X61" s="58"/>
      <c r="Y61" s="58"/>
      <c r="Z61" s="58"/>
      <c r="AA61" s="58"/>
      <c r="AB61" s="58"/>
      <c r="AC61" s="58"/>
      <c r="AD61" s="57"/>
      <c r="AE61" s="57"/>
      <c r="AF61" s="57"/>
    </row>
    <row r="62" spans="1:33" s="56" customFormat="1" ht="34.5" customHeight="1" thickBot="1" x14ac:dyDescent="0.3">
      <c r="A62" s="18"/>
      <c r="B62" s="180" t="s">
        <v>67</v>
      </c>
      <c r="C62" s="181"/>
      <c r="D62" s="59" t="str">
        <f>IF(D37="","Number of dwellings proposed required.",IF(AND(D37&gt;=0,D37&lt;=300),"0",IF(AND(D37&gt;=301,D37&lt;=20000),"20","Number of dwellings proposed required.")))</f>
        <v>Number of dwellings proposed required.</v>
      </c>
      <c r="E62" s="60" t="str">
        <f>IF(D62="Number of dwellings proposed required.","N/A",D51/100*D62)</f>
        <v>N/A</v>
      </c>
      <c r="F62" s="18"/>
      <c r="G62" s="18"/>
      <c r="H62" s="18"/>
      <c r="I62" s="18"/>
      <c r="J62" s="58"/>
      <c r="K62" s="58"/>
      <c r="L62" s="58"/>
      <c r="M62" s="58"/>
      <c r="N62" s="58"/>
      <c r="O62" s="58"/>
      <c r="P62" s="58"/>
      <c r="Q62" s="58"/>
      <c r="R62" s="58"/>
      <c r="S62" s="58"/>
      <c r="T62" s="58"/>
      <c r="U62" s="58"/>
      <c r="V62" s="58"/>
      <c r="W62" s="58"/>
      <c r="X62" s="58"/>
      <c r="Y62" s="58"/>
      <c r="Z62" s="58"/>
      <c r="AA62" s="58"/>
      <c r="AB62" s="58"/>
      <c r="AC62" s="58"/>
      <c r="AD62" s="57"/>
      <c r="AE62" s="57"/>
      <c r="AF62" s="57"/>
    </row>
    <row r="63" spans="1:33" ht="1.5" customHeight="1" x14ac:dyDescent="0.25">
      <c r="B63" s="61"/>
      <c r="C63" s="61"/>
      <c r="D63" s="62"/>
      <c r="E63" s="62"/>
      <c r="AD63" s="11"/>
      <c r="AE63" s="11"/>
      <c r="AF63" s="11"/>
    </row>
    <row r="64" spans="1:33" ht="8.25" customHeight="1" x14ac:dyDescent="0.25">
      <c r="B64" s="61"/>
      <c r="C64" s="61"/>
      <c r="D64" s="62"/>
      <c r="E64" s="62"/>
      <c r="AD64" s="11"/>
      <c r="AE64" s="11"/>
      <c r="AF64" s="11"/>
    </row>
    <row r="65" spans="2:32" ht="1.5" customHeight="1" x14ac:dyDescent="0.25">
      <c r="B65" s="61"/>
      <c r="C65" s="61"/>
      <c r="D65" s="62"/>
      <c r="E65" s="62"/>
      <c r="AD65" s="11"/>
      <c r="AE65" s="11"/>
      <c r="AF65" s="11"/>
    </row>
    <row r="66" spans="2:32" ht="17.25" x14ac:dyDescent="0.3">
      <c r="B66" s="178" t="s">
        <v>85</v>
      </c>
      <c r="C66" s="178"/>
      <c r="D66" s="179"/>
      <c r="E66" s="174"/>
      <c r="F66" s="174"/>
      <c r="G66" s="174"/>
      <c r="H66" s="174"/>
      <c r="I66" s="174"/>
      <c r="AD66" s="11"/>
      <c r="AE66" s="11"/>
      <c r="AF66" s="11"/>
    </row>
    <row r="67" spans="2:32" hidden="1" x14ac:dyDescent="0.25">
      <c r="B67" s="178" t="s">
        <v>86</v>
      </c>
      <c r="C67" s="178"/>
      <c r="D67" s="179"/>
      <c r="E67" s="174"/>
      <c r="F67" s="174"/>
      <c r="G67" s="174"/>
      <c r="H67" s="174"/>
      <c r="I67" s="174"/>
      <c r="AD67" s="11"/>
      <c r="AE67" s="11"/>
      <c r="AF67" s="11"/>
    </row>
    <row r="68" spans="2:32" x14ac:dyDescent="0.25">
      <c r="B68" s="174"/>
      <c r="C68" s="174"/>
      <c r="D68" s="174"/>
      <c r="E68" s="174"/>
      <c r="F68" s="174"/>
      <c r="G68" s="174"/>
      <c r="H68" s="174"/>
      <c r="I68" s="174"/>
      <c r="AD68" s="11"/>
      <c r="AE68" s="11"/>
      <c r="AF68" s="11"/>
    </row>
    <row r="69" spans="2:32" ht="59.25" customHeight="1" thickBot="1" x14ac:dyDescent="0.3">
      <c r="B69" s="174"/>
      <c r="C69" s="174"/>
      <c r="D69" s="174"/>
      <c r="E69" s="174"/>
      <c r="F69" s="174"/>
      <c r="G69" s="174"/>
      <c r="H69" s="174"/>
      <c r="I69" s="174"/>
      <c r="AD69" s="11"/>
      <c r="AE69" s="11"/>
      <c r="AF69" s="11"/>
    </row>
    <row r="70" spans="2:32" ht="3.75" customHeight="1" x14ac:dyDescent="0.25">
      <c r="B70" s="171" t="s">
        <v>87</v>
      </c>
      <c r="C70" s="171"/>
      <c r="D70" s="172"/>
      <c r="E70" s="173"/>
      <c r="F70" s="173"/>
      <c r="G70" s="173"/>
      <c r="H70" s="173"/>
      <c r="I70" s="173"/>
      <c r="AD70" s="11"/>
      <c r="AE70" s="11"/>
      <c r="AF70" s="11"/>
    </row>
    <row r="71" spans="2:32" ht="18.75" customHeight="1" x14ac:dyDescent="0.25">
      <c r="B71" s="174"/>
      <c r="C71" s="174"/>
      <c r="D71" s="174"/>
      <c r="E71" s="174"/>
      <c r="F71" s="174"/>
      <c r="G71" s="174"/>
      <c r="H71" s="174"/>
      <c r="I71" s="174"/>
      <c r="AD71" s="11"/>
      <c r="AE71" s="11"/>
      <c r="AF71" s="11"/>
    </row>
    <row r="72" spans="2:32" x14ac:dyDescent="0.25">
      <c r="B72" s="174"/>
      <c r="C72" s="174"/>
      <c r="D72" s="174"/>
      <c r="E72" s="174"/>
      <c r="F72" s="174"/>
      <c r="G72" s="174"/>
      <c r="H72" s="174"/>
      <c r="I72" s="174"/>
      <c r="AD72" s="11"/>
      <c r="AE72" s="11"/>
      <c r="AF72" s="11"/>
    </row>
    <row r="73" spans="2:32" ht="27.75" customHeight="1" x14ac:dyDescent="0.25">
      <c r="AD73" s="11"/>
      <c r="AE73" s="11"/>
      <c r="AF73" s="11"/>
    </row>
    <row r="74" spans="2:32" x14ac:dyDescent="0.25">
      <c r="AD74" s="11"/>
      <c r="AE74" s="11"/>
      <c r="AF74" s="11"/>
    </row>
    <row r="75" spans="2:32" x14ac:dyDescent="0.25">
      <c r="AD75" s="11"/>
      <c r="AE75" s="11"/>
      <c r="AF75" s="11"/>
    </row>
  </sheetData>
  <sheetProtection algorithmName="SHA-512" hashValue="hbRIIreiJIkhC+UJdsW+KMv8+9bIbBMKQpy+R+fWegfpZ9/GX+HPYVzjKbI+R9LQLyBjPmWlhDAtYaOUVUE9lw==" saltValue="Kq5p7ywuSdTm4tLgf6yEjA==" spinCount="100000" sheet="1" selectLockedCells="1"/>
  <dataConsolidate/>
  <mergeCells count="56">
    <mergeCell ref="B70:I72"/>
    <mergeCell ref="D34:E34"/>
    <mergeCell ref="F46:I46"/>
    <mergeCell ref="F47:I47"/>
    <mergeCell ref="B66:I66"/>
    <mergeCell ref="B44:C44"/>
    <mergeCell ref="B62:C62"/>
    <mergeCell ref="B45:C45"/>
    <mergeCell ref="B67:I69"/>
    <mergeCell ref="B61:C61"/>
    <mergeCell ref="B58:C58"/>
    <mergeCell ref="B59:C59"/>
    <mergeCell ref="B51:C51"/>
    <mergeCell ref="B47:D47"/>
    <mergeCell ref="B57:C57"/>
    <mergeCell ref="F48:I48"/>
    <mergeCell ref="B2:I2"/>
    <mergeCell ref="D5:I5"/>
    <mergeCell ref="B4:I4"/>
    <mergeCell ref="B32:C32"/>
    <mergeCell ref="B33:C33"/>
    <mergeCell ref="D13:F13"/>
    <mergeCell ref="B13:C13"/>
    <mergeCell ref="D18:F18"/>
    <mergeCell ref="B25:C26"/>
    <mergeCell ref="B15:I15"/>
    <mergeCell ref="B14:I14"/>
    <mergeCell ref="F32:I34"/>
    <mergeCell ref="I25:I26"/>
    <mergeCell ref="H25:H26"/>
    <mergeCell ref="D7:F7"/>
    <mergeCell ref="D8:F8"/>
    <mergeCell ref="D9:F9"/>
    <mergeCell ref="B18:C18"/>
    <mergeCell ref="D25:F25"/>
    <mergeCell ref="B40:C40"/>
    <mergeCell ref="B19:F19"/>
    <mergeCell ref="B39:C39"/>
    <mergeCell ref="B34:C34"/>
    <mergeCell ref="F37:H37"/>
    <mergeCell ref="B23:C23"/>
    <mergeCell ref="B37:C37"/>
    <mergeCell ref="B20:F20"/>
    <mergeCell ref="G25:G26"/>
    <mergeCell ref="B46:D46"/>
    <mergeCell ref="I39:I40"/>
    <mergeCell ref="F45:H45"/>
    <mergeCell ref="B60:C60"/>
    <mergeCell ref="B42:C42"/>
    <mergeCell ref="B41:C41"/>
    <mergeCell ref="B56:C56"/>
    <mergeCell ref="B53:I53"/>
    <mergeCell ref="F39:H40"/>
    <mergeCell ref="F41:I43"/>
    <mergeCell ref="B43:C43"/>
    <mergeCell ref="B48:D48"/>
  </mergeCells>
  <dataValidations count="5">
    <dataValidation type="list" allowBlank="1" showInputMessage="1" showErrorMessage="1" sqref="D18:F18" xr:uid="{00000000-0002-0000-0000-000000000000}">
      <formula1>$M$18:$M$20</formula1>
    </dataValidation>
    <dataValidation type="list" allowBlank="1" showInputMessage="1" showErrorMessage="1" sqref="G27:G31" xr:uid="{00000000-0002-0000-0000-000001000000}">
      <formula1>$R$26:$R$28</formula1>
    </dataValidation>
    <dataValidation type="list" allowBlank="1" showInputMessage="1" showErrorMessage="1" sqref="F27:F31" xr:uid="{00000000-0002-0000-0000-000002000000}">
      <formula1>$Q$25:$Q$29</formula1>
    </dataValidation>
    <dataValidation type="list" allowBlank="1" showInputMessage="1" showErrorMessage="1" sqref="I27:I31" xr:uid="{00000000-0002-0000-0000-000003000000}">
      <formula1>$V$26:$V$41</formula1>
    </dataValidation>
    <dataValidation type="list" allowBlank="1" showInputMessage="1" showErrorMessage="1" sqref="D13:F13" xr:uid="{00000000-0002-0000-0000-000004000000}">
      <formula1>$M$2:$M$9</formula1>
    </dataValidation>
  </dataValidations>
  <hyperlinks>
    <hyperlink ref="B19:F19" r:id="rId1" display="The Shropshire Council CIL Charging Zones can be viewed at: http://www.shropshire.gov.uk/planningpolicy.nsf/open/F226493D990B338680257922004CC90C" xr:uid="{00000000-0004-0000-0000-000000000000}"/>
    <hyperlink ref="B48" r:id="rId2" xr:uid="{00000000-0004-0000-0000-000001000000}"/>
    <hyperlink ref="B48:D48" r:id="rId3" display="http://shropshire.gov.uk/planningpolicy.nsf/open/8E41399C53C8A888802579350047DE62" xr:uid="{00000000-0004-0000-0000-000002000000}"/>
  </hyperlinks>
  <pageMargins left="0.23622047244094491" right="0.23622047244094491" top="0.35433070866141736" bottom="0.35433070866141736" header="0.31496062992125984" footer="0.31496062992125984"/>
  <pageSetup paperSize="9" scale="45" orientation="portrait"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3"/>
  <sheetViews>
    <sheetView showGridLines="0" showRowColHeaders="0" workbookViewId="0">
      <selection activeCell="C6" sqref="C6"/>
    </sheetView>
  </sheetViews>
  <sheetFormatPr defaultRowHeight="15" x14ac:dyDescent="0.25"/>
  <cols>
    <col min="1" max="1" width="21.140625" style="2" customWidth="1"/>
    <col min="2" max="2" width="26.140625" style="2" customWidth="1"/>
    <col min="3" max="3" width="58.85546875" style="2" customWidth="1"/>
    <col min="4" max="4" width="41.5703125" style="2" customWidth="1"/>
    <col min="5" max="16384" width="9.140625" style="2"/>
  </cols>
  <sheetData>
    <row r="1" spans="1:7" x14ac:dyDescent="0.25">
      <c r="A1" s="1" t="s">
        <v>14</v>
      </c>
      <c r="B1" s="1" t="s">
        <v>15</v>
      </c>
      <c r="C1" s="1" t="s">
        <v>22</v>
      </c>
      <c r="D1" s="1" t="s">
        <v>38</v>
      </c>
    </row>
    <row r="2" spans="1:7" x14ac:dyDescent="0.25">
      <c r="A2" s="3" t="s">
        <v>9</v>
      </c>
      <c r="B2" s="3" t="s">
        <v>16</v>
      </c>
      <c r="C2" s="4" t="s">
        <v>29</v>
      </c>
      <c r="D2" s="3">
        <v>2012</v>
      </c>
    </row>
    <row r="3" spans="1:7" x14ac:dyDescent="0.25">
      <c r="A3" s="3" t="s">
        <v>10</v>
      </c>
      <c r="B3" s="3" t="s">
        <v>17</v>
      </c>
      <c r="C3" s="4" t="s">
        <v>28</v>
      </c>
      <c r="D3" s="3">
        <v>2013</v>
      </c>
    </row>
    <row r="4" spans="1:7" x14ac:dyDescent="0.25">
      <c r="A4" s="3" t="s">
        <v>11</v>
      </c>
      <c r="B4" s="3" t="s">
        <v>18</v>
      </c>
      <c r="C4" s="4" t="s">
        <v>18</v>
      </c>
      <c r="D4" s="3">
        <v>2014</v>
      </c>
    </row>
    <row r="5" spans="1:7" x14ac:dyDescent="0.25">
      <c r="A5" s="3" t="s">
        <v>13</v>
      </c>
      <c r="B5" s="3"/>
      <c r="C5" s="3"/>
      <c r="D5" s="3"/>
    </row>
    <row r="6" spans="1:7" ht="75" x14ac:dyDescent="0.25">
      <c r="A6" s="189" t="s">
        <v>60</v>
      </c>
      <c r="B6" s="190"/>
      <c r="C6" s="5" t="s">
        <v>24</v>
      </c>
      <c r="D6" s="3" t="s">
        <v>58</v>
      </c>
    </row>
    <row r="7" spans="1:7" x14ac:dyDescent="0.25">
      <c r="A7" s="190"/>
      <c r="B7" s="190"/>
      <c r="C7" s="3" t="s">
        <v>23</v>
      </c>
      <c r="D7" s="3">
        <f>IF(C8='Background Information'!D2,224,222)</f>
        <v>222</v>
      </c>
    </row>
    <row r="8" spans="1:7" x14ac:dyDescent="0.25">
      <c r="A8" s="190"/>
      <c r="B8" s="190"/>
      <c r="C8" s="3" t="s">
        <v>57</v>
      </c>
      <c r="D8" s="3" t="s">
        <v>59</v>
      </c>
    </row>
    <row r="9" spans="1:7" x14ac:dyDescent="0.25">
      <c r="A9" s="190"/>
      <c r="B9" s="190"/>
      <c r="C9" s="6">
        <f>IF('CIL Contribution Calculator'!D18='Background Information'!C2,40,80)</f>
        <v>80</v>
      </c>
      <c r="D9" s="3">
        <v>224</v>
      </c>
    </row>
    <row r="11" spans="1:7" x14ac:dyDescent="0.25">
      <c r="A11" s="7"/>
      <c r="B11" s="8"/>
      <c r="C11" s="8"/>
      <c r="D11" s="7"/>
      <c r="E11" s="7"/>
      <c r="F11" s="7"/>
      <c r="G11" s="7"/>
    </row>
    <row r="12" spans="1:7" x14ac:dyDescent="0.25">
      <c r="A12" s="8"/>
      <c r="B12" s="8"/>
      <c r="C12" s="7"/>
      <c r="D12" s="7"/>
      <c r="E12" s="7"/>
      <c r="F12" s="7"/>
      <c r="G12" s="7"/>
    </row>
    <row r="13" spans="1:7" x14ac:dyDescent="0.25">
      <c r="A13" s="9"/>
      <c r="B13" s="9"/>
      <c r="C13" s="9"/>
      <c r="D13" s="9"/>
      <c r="E13" s="7"/>
      <c r="F13" s="7"/>
      <c r="G13" s="7"/>
    </row>
    <row r="14" spans="1:7" x14ac:dyDescent="0.25">
      <c r="A14" s="9"/>
      <c r="B14" s="9"/>
      <c r="C14" s="9"/>
      <c r="D14" s="9"/>
      <c r="E14" s="7"/>
      <c r="F14" s="7"/>
      <c r="G14" s="7"/>
    </row>
    <row r="15" spans="1:7" x14ac:dyDescent="0.25">
      <c r="A15" s="9"/>
      <c r="B15" s="9"/>
      <c r="C15" s="9"/>
      <c r="D15" s="9"/>
      <c r="E15" s="7"/>
      <c r="F15" s="7"/>
      <c r="G15" s="7"/>
    </row>
    <row r="16" spans="1:7" x14ac:dyDescent="0.25">
      <c r="A16" s="9"/>
      <c r="B16" s="9"/>
      <c r="C16" s="9"/>
      <c r="D16" s="9"/>
      <c r="E16" s="7"/>
      <c r="F16" s="7"/>
      <c r="G16" s="7"/>
    </row>
    <row r="17" spans="1:7" x14ac:dyDescent="0.25">
      <c r="A17" s="9"/>
      <c r="B17" s="9"/>
      <c r="C17" s="9"/>
      <c r="D17" s="9"/>
      <c r="E17" s="7"/>
      <c r="F17" s="7"/>
      <c r="G17" s="7"/>
    </row>
    <row r="18" spans="1:7" x14ac:dyDescent="0.25">
      <c r="A18" s="7"/>
      <c r="B18" s="7"/>
      <c r="C18" s="9"/>
      <c r="D18" s="9"/>
      <c r="E18" s="7"/>
      <c r="F18" s="7"/>
    </row>
    <row r="19" spans="1:7" x14ac:dyDescent="0.25">
      <c r="A19" s="7"/>
      <c r="B19" s="7"/>
      <c r="C19" s="7"/>
      <c r="D19" s="7"/>
      <c r="E19" s="7"/>
      <c r="F19" s="7"/>
    </row>
    <row r="20" spans="1:7" x14ac:dyDescent="0.25">
      <c r="A20" s="7"/>
      <c r="B20" s="7"/>
      <c r="C20" s="7"/>
      <c r="D20" s="7"/>
      <c r="E20" s="7"/>
      <c r="F20" s="7"/>
    </row>
    <row r="21" spans="1:7" x14ac:dyDescent="0.25">
      <c r="A21" s="7"/>
      <c r="B21" s="7"/>
      <c r="C21" s="7"/>
      <c r="D21" s="7"/>
      <c r="E21" s="7"/>
      <c r="F21" s="7"/>
    </row>
    <row r="22" spans="1:7" x14ac:dyDescent="0.25">
      <c r="A22" s="7"/>
      <c r="B22" s="7"/>
      <c r="C22" s="7"/>
      <c r="D22" s="7"/>
      <c r="E22" s="7"/>
      <c r="F22" s="7"/>
    </row>
    <row r="23" spans="1:7" x14ac:dyDescent="0.25">
      <c r="A23" s="7"/>
      <c r="B23" s="7"/>
      <c r="C23" s="7"/>
      <c r="D23" s="7"/>
      <c r="E23" s="7"/>
      <c r="F23" s="7"/>
    </row>
  </sheetData>
  <sheetProtection algorithmName="SHA-512" hashValue="m+N5DpMVl/2eU/QQ8jpYo+sRfMUZZ+JZSx0DoK77BJk4/xGw1xT7s8Giz/juFyOWyNjmGXJbHR6MUjuDhU3xeA==" saltValue="fkEyvhKHyHLp3UKxdmhVCw==" spinCount="100000" sheet="1"/>
  <mergeCells count="1">
    <mergeCell ref="A6:B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CIL Contribution Calculator</vt:lpstr>
      <vt:lpstr>Background Information</vt:lpstr>
      <vt:lpstr>'CIL Contribution Calculator'!Print_Area</vt:lpstr>
    </vt:vector>
  </TitlesOfParts>
  <Company>Shropshire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cc140648</dc:creator>
  <cp:lastModifiedBy>CC140648</cp:lastModifiedBy>
  <cp:lastPrinted>2014-04-29T13:13:29Z</cp:lastPrinted>
  <dcterms:created xsi:type="dcterms:W3CDTF">2012-12-04T11:12:54Z</dcterms:created>
  <dcterms:modified xsi:type="dcterms:W3CDTF">2019-03-18T09:46:08Z</dcterms:modified>
</cp:coreProperties>
</file>