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fileSharing readOnlyRecommended="1"/>
  <workbookPr defaultThemeVersion="166925"/>
  <mc:AlternateContent xmlns:mc="http://schemas.openxmlformats.org/markup-compatibility/2006">
    <mc:Choice Requires="x15">
      <x15ac:absPath xmlns:x15ac="http://schemas.microsoft.com/office/spreadsheetml/2010/11/ac" url="https://shropshirecouncil-my.sharepoint.com/personal/lynn_parker_shropshire_gov_uk/Documents/Documents/24-02108-OUT - Albrighton/Appeal/S106 Agreement/Compliance Statements/"/>
    </mc:Choice>
  </mc:AlternateContent>
  <xr:revisionPtr revIDLastSave="0" documentId="8_{7FB5F8FB-69A1-42B0-8E01-6ACAD79D2C78}" xr6:coauthVersionLast="47" xr6:coauthVersionMax="47" xr10:uidLastSave="{00000000-0000-0000-0000-000000000000}"/>
  <bookViews>
    <workbookView xWindow="1560" yWindow="1560" windowWidth="25815" windowHeight="13590" tabRatio="599" xr2:uid="{26A83F64-05DA-427A-AC32-60857B8488F0}"/>
  </bookViews>
  <sheets>
    <sheet name="Calculator" sheetId="1" r:id="rId1"/>
    <sheet name="V Small Sites Costs" sheetId="8" r:id="rId2"/>
    <sheet name="Small Site Costs" sheetId="4" r:id="rId3"/>
    <sheet name="Medium Site Costs" sheetId="7" r:id="rId4"/>
    <sheet name="Large Site Costs" sheetId="6" r:id="rId5"/>
    <sheet name="Examples" sheetId="3" state="hidden" r:id="rId6"/>
    <sheet name="Assumptions" sheetId="2"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4" l="1"/>
  <c r="D3" i="7"/>
  <c r="D29" i="7"/>
  <c r="D30" i="7"/>
  <c r="D31" i="7"/>
  <c r="D32" i="7"/>
  <c r="D24" i="7"/>
  <c r="D25" i="7"/>
  <c r="D26" i="7"/>
  <c r="D27" i="7"/>
  <c r="D19" i="7"/>
  <c r="D20" i="7"/>
  <c r="D21" i="7"/>
  <c r="D22" i="7"/>
  <c r="D14" i="7"/>
  <c r="D15" i="7"/>
  <c r="D16" i="7"/>
  <c r="D17" i="7"/>
  <c r="D9" i="7"/>
  <c r="D10" i="7"/>
  <c r="D11" i="7"/>
  <c r="D12" i="7"/>
  <c r="D7" i="7"/>
  <c r="D5" i="7"/>
  <c r="E103" i="8" l="1"/>
  <c r="D103" i="8"/>
  <c r="F103" i="8" s="1"/>
  <c r="E102" i="8"/>
  <c r="D102" i="8"/>
  <c r="E101" i="8"/>
  <c r="D101" i="8"/>
  <c r="F101" i="8" s="1"/>
  <c r="E100" i="8"/>
  <c r="D100" i="8"/>
  <c r="F100" i="8" s="1"/>
  <c r="E99" i="8"/>
  <c r="D99" i="8"/>
  <c r="F99" i="8" s="1"/>
  <c r="E98" i="8"/>
  <c r="D98" i="8"/>
  <c r="F98" i="8" s="1"/>
  <c r="E97" i="8"/>
  <c r="D97" i="8"/>
  <c r="F97" i="8" s="1"/>
  <c r="E96" i="8"/>
  <c r="D96" i="8"/>
  <c r="F96" i="8" s="1"/>
  <c r="E95" i="8"/>
  <c r="D95" i="8"/>
  <c r="F95" i="8" s="1"/>
  <c r="E94" i="8"/>
  <c r="D94" i="8"/>
  <c r="F94" i="8" s="1"/>
  <c r="E93" i="8"/>
  <c r="D93" i="8"/>
  <c r="F93" i="8" s="1"/>
  <c r="E92" i="8"/>
  <c r="D92" i="8"/>
  <c r="F92" i="8" s="1"/>
  <c r="E91" i="8"/>
  <c r="D91" i="8"/>
  <c r="F91" i="8" s="1"/>
  <c r="E90" i="8"/>
  <c r="D90" i="8"/>
  <c r="F90" i="8" s="1"/>
  <c r="E89" i="8"/>
  <c r="D89" i="8"/>
  <c r="F89" i="8" s="1"/>
  <c r="E88" i="8"/>
  <c r="D88" i="8"/>
  <c r="F88" i="8" s="1"/>
  <c r="E87" i="8"/>
  <c r="D87" i="8"/>
  <c r="F87" i="8" s="1"/>
  <c r="E86" i="8"/>
  <c r="D86" i="8"/>
  <c r="F86" i="8" s="1"/>
  <c r="E85" i="8"/>
  <c r="D85" i="8"/>
  <c r="F85" i="8" s="1"/>
  <c r="E84" i="8"/>
  <c r="D84" i="8"/>
  <c r="F84" i="8" s="1"/>
  <c r="E83" i="8"/>
  <c r="D83" i="8"/>
  <c r="F83" i="8" s="1"/>
  <c r="E82" i="8"/>
  <c r="D82" i="8"/>
  <c r="F82" i="8" s="1"/>
  <c r="E81" i="8"/>
  <c r="D81" i="8"/>
  <c r="F81" i="8" s="1"/>
  <c r="E80" i="8"/>
  <c r="D80" i="8"/>
  <c r="F80" i="8" s="1"/>
  <c r="E79" i="8"/>
  <c r="D79" i="8"/>
  <c r="F79" i="8" s="1"/>
  <c r="E78" i="8"/>
  <c r="D78" i="8"/>
  <c r="F78" i="8" s="1"/>
  <c r="E77" i="8"/>
  <c r="D77" i="8"/>
  <c r="E76" i="8"/>
  <c r="D76" i="8"/>
  <c r="E75" i="8"/>
  <c r="D75" i="8"/>
  <c r="H74" i="8"/>
  <c r="H75" i="8" s="1"/>
  <c r="H76" i="8" s="1"/>
  <c r="H77" i="8" s="1"/>
  <c r="H78" i="8" s="1"/>
  <c r="H79" i="8" s="1"/>
  <c r="H80" i="8" s="1"/>
  <c r="H81" i="8" s="1"/>
  <c r="H82" i="8" s="1"/>
  <c r="H83" i="8" s="1"/>
  <c r="H84" i="8" s="1"/>
  <c r="H85" i="8" s="1"/>
  <c r="H86" i="8" s="1"/>
  <c r="H87" i="8" s="1"/>
  <c r="H88" i="8" s="1"/>
  <c r="H89" i="8" s="1"/>
  <c r="H90" i="8" s="1"/>
  <c r="H91" i="8" s="1"/>
  <c r="H92" i="8" s="1"/>
  <c r="H93" i="8" s="1"/>
  <c r="H94" i="8" s="1"/>
  <c r="H95" i="8" s="1"/>
  <c r="H96" i="8" s="1"/>
  <c r="H97" i="8" s="1"/>
  <c r="H98" i="8" s="1"/>
  <c r="H99" i="8" s="1"/>
  <c r="H100" i="8" s="1"/>
  <c r="H101" i="8" s="1"/>
  <c r="H102" i="8" s="1"/>
  <c r="H103" i="8" s="1"/>
  <c r="E74" i="8"/>
  <c r="F74" i="8" s="1"/>
  <c r="D74" i="8"/>
  <c r="E73" i="8"/>
  <c r="D73" i="8"/>
  <c r="E68" i="8"/>
  <c r="D68" i="8"/>
  <c r="E67" i="8"/>
  <c r="D67" i="8"/>
  <c r="E66" i="8"/>
  <c r="D66" i="8"/>
  <c r="E65" i="8"/>
  <c r="D65" i="8"/>
  <c r="F65" i="8" s="1"/>
  <c r="E64" i="8"/>
  <c r="D64" i="8"/>
  <c r="E63" i="8"/>
  <c r="D63" i="8"/>
  <c r="F63" i="8" s="1"/>
  <c r="E62" i="8"/>
  <c r="D62" i="8"/>
  <c r="E61" i="8"/>
  <c r="D61" i="8"/>
  <c r="F61" i="8" s="1"/>
  <c r="E60" i="8"/>
  <c r="D60" i="8"/>
  <c r="E59" i="8"/>
  <c r="D59" i="8"/>
  <c r="F59" i="8" s="1"/>
  <c r="E58" i="8"/>
  <c r="D58" i="8"/>
  <c r="E57" i="8"/>
  <c r="D57" i="8"/>
  <c r="F57" i="8" s="1"/>
  <c r="E56" i="8"/>
  <c r="D56" i="8"/>
  <c r="E55" i="8"/>
  <c r="D55" i="8"/>
  <c r="F55" i="8" s="1"/>
  <c r="E54" i="8"/>
  <c r="D54" i="8"/>
  <c r="E53" i="8"/>
  <c r="D53" i="8"/>
  <c r="F53" i="8" s="1"/>
  <c r="E52" i="8"/>
  <c r="D52" i="8"/>
  <c r="E51" i="8"/>
  <c r="D51" i="8"/>
  <c r="E50" i="8"/>
  <c r="D50" i="8"/>
  <c r="E49" i="8"/>
  <c r="D49" i="8"/>
  <c r="E48" i="8"/>
  <c r="D48" i="8"/>
  <c r="E47" i="8"/>
  <c r="D47" i="8"/>
  <c r="E46" i="8"/>
  <c r="D46" i="8"/>
  <c r="E45" i="8"/>
  <c r="D45" i="8"/>
  <c r="E44" i="8"/>
  <c r="D44" i="8"/>
  <c r="E43" i="8"/>
  <c r="D43" i="8"/>
  <c r="F43" i="8" s="1"/>
  <c r="E42" i="8"/>
  <c r="D42" i="8"/>
  <c r="E41" i="8"/>
  <c r="D41" i="8"/>
  <c r="E40" i="8"/>
  <c r="D40" i="8"/>
  <c r="H39" i="8"/>
  <c r="H40" i="8" s="1"/>
  <c r="H41" i="8" s="1"/>
  <c r="H42" i="8" s="1"/>
  <c r="H43" i="8" s="1"/>
  <c r="H44" i="8" s="1"/>
  <c r="H45" i="8" s="1"/>
  <c r="H46" i="8" s="1"/>
  <c r="H47" i="8" s="1"/>
  <c r="H48" i="8" s="1"/>
  <c r="H49" i="8" s="1"/>
  <c r="H50" i="8" s="1"/>
  <c r="H51" i="8" s="1"/>
  <c r="H52" i="8" s="1"/>
  <c r="H53" i="8" s="1"/>
  <c r="H54" i="8" s="1"/>
  <c r="H55" i="8" s="1"/>
  <c r="H56" i="8" s="1"/>
  <c r="H57" i="8" s="1"/>
  <c r="H58" i="8" s="1"/>
  <c r="H59" i="8" s="1"/>
  <c r="H60" i="8" s="1"/>
  <c r="H61" i="8" s="1"/>
  <c r="H62" i="8" s="1"/>
  <c r="H63" i="8" s="1"/>
  <c r="H64" i="8" s="1"/>
  <c r="H65" i="8" s="1"/>
  <c r="H66" i="8" s="1"/>
  <c r="H67" i="8" s="1"/>
  <c r="H68" i="8" s="1"/>
  <c r="E39" i="8"/>
  <c r="D39" i="8"/>
  <c r="E38" i="8"/>
  <c r="D38" i="8"/>
  <c r="E33" i="8"/>
  <c r="D33" i="8"/>
  <c r="E32" i="8"/>
  <c r="D32" i="8"/>
  <c r="E31" i="8"/>
  <c r="D31" i="8"/>
  <c r="E30" i="8"/>
  <c r="D30" i="8"/>
  <c r="E29" i="8"/>
  <c r="D29" i="8"/>
  <c r="E28" i="8"/>
  <c r="D28" i="8"/>
  <c r="E27" i="8"/>
  <c r="D27" i="8"/>
  <c r="E26" i="8"/>
  <c r="D26" i="8"/>
  <c r="E25" i="8"/>
  <c r="D25" i="8"/>
  <c r="E24" i="8"/>
  <c r="D24" i="8"/>
  <c r="E23" i="8"/>
  <c r="D23" i="8"/>
  <c r="E22" i="8"/>
  <c r="D22" i="8"/>
  <c r="F22" i="8" s="1"/>
  <c r="E21" i="8"/>
  <c r="D21" i="8"/>
  <c r="E20" i="8"/>
  <c r="D20" i="8"/>
  <c r="E19" i="8"/>
  <c r="D19" i="8"/>
  <c r="E18" i="8"/>
  <c r="D18" i="8"/>
  <c r="F18" i="8" s="1"/>
  <c r="E17" i="8"/>
  <c r="D17" i="8"/>
  <c r="E16" i="8"/>
  <c r="D16" i="8"/>
  <c r="E15" i="8"/>
  <c r="D15" i="8"/>
  <c r="E14" i="8"/>
  <c r="D14" i="8"/>
  <c r="E13" i="8"/>
  <c r="D13" i="8"/>
  <c r="E12" i="8"/>
  <c r="D12" i="8"/>
  <c r="E11" i="8"/>
  <c r="D11" i="8"/>
  <c r="E10" i="8"/>
  <c r="D10" i="8"/>
  <c r="E9" i="8"/>
  <c r="D9" i="8"/>
  <c r="E8" i="8"/>
  <c r="D8" i="8"/>
  <c r="E7" i="8"/>
  <c r="D7" i="8"/>
  <c r="E6" i="8"/>
  <c r="D6" i="8"/>
  <c r="E5" i="8"/>
  <c r="D5" i="8"/>
  <c r="H4" i="8"/>
  <c r="H5" i="8" s="1"/>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E4" i="8"/>
  <c r="D4" i="8"/>
  <c r="E3" i="8"/>
  <c r="D3" i="8"/>
  <c r="C104" i="8"/>
  <c r="E104" i="8" s="1"/>
  <c r="B104" i="8"/>
  <c r="C69" i="8"/>
  <c r="E69" i="8" s="1"/>
  <c r="B69" i="8"/>
  <c r="D69" i="8" s="1"/>
  <c r="C34" i="8"/>
  <c r="E34" i="8" s="1"/>
  <c r="B34" i="8"/>
  <c r="D34" i="8" s="1"/>
  <c r="D101" i="6"/>
  <c r="C104" i="6"/>
  <c r="B104" i="6"/>
  <c r="E100" i="6"/>
  <c r="E98" i="6"/>
  <c r="D98" i="6"/>
  <c r="E95" i="6"/>
  <c r="D95" i="6"/>
  <c r="D93" i="6"/>
  <c r="E92" i="6"/>
  <c r="E90" i="6"/>
  <c r="D90" i="6"/>
  <c r="E87" i="6"/>
  <c r="D87" i="6"/>
  <c r="D85" i="6"/>
  <c r="E84" i="6"/>
  <c r="E82" i="6"/>
  <c r="D82" i="6"/>
  <c r="E81" i="6"/>
  <c r="E79" i="6"/>
  <c r="D79" i="6"/>
  <c r="D77" i="6"/>
  <c r="E76" i="6"/>
  <c r="D76" i="6"/>
  <c r="H74" i="6"/>
  <c r="H75" i="6" s="1"/>
  <c r="H76" i="6" s="1"/>
  <c r="H77" i="6" s="1"/>
  <c r="H78" i="6" s="1"/>
  <c r="H79" i="6" s="1"/>
  <c r="H80" i="6" s="1"/>
  <c r="H81" i="6" s="1"/>
  <c r="H82" i="6" s="1"/>
  <c r="H83" i="6" s="1"/>
  <c r="H84" i="6" s="1"/>
  <c r="H85" i="6" s="1"/>
  <c r="H86" i="6" s="1"/>
  <c r="H87" i="6" s="1"/>
  <c r="H88" i="6" s="1"/>
  <c r="H89" i="6" s="1"/>
  <c r="H90" i="6" s="1"/>
  <c r="H91" i="6" s="1"/>
  <c r="H92" i="6" s="1"/>
  <c r="H93" i="6" s="1"/>
  <c r="H94" i="6" s="1"/>
  <c r="H95" i="6" s="1"/>
  <c r="H96" i="6" s="1"/>
  <c r="H97" i="6" s="1"/>
  <c r="H98" i="6" s="1"/>
  <c r="H99" i="6" s="1"/>
  <c r="H100" i="6" s="1"/>
  <c r="H101" i="6" s="1"/>
  <c r="H102" i="6" s="1"/>
  <c r="H103" i="6" s="1"/>
  <c r="E74" i="6"/>
  <c r="D74" i="6"/>
  <c r="C69" i="6"/>
  <c r="B69" i="6"/>
  <c r="D69" i="6" s="1"/>
  <c r="E68" i="6"/>
  <c r="D68" i="6"/>
  <c r="E66" i="6"/>
  <c r="D66" i="6"/>
  <c r="E65" i="6"/>
  <c r="E63" i="6"/>
  <c r="D63" i="6"/>
  <c r="E61" i="6"/>
  <c r="D61" i="6"/>
  <c r="E60" i="6"/>
  <c r="D60" i="6"/>
  <c r="E58" i="6"/>
  <c r="D58" i="6"/>
  <c r="E57" i="6"/>
  <c r="D56" i="6"/>
  <c r="E55" i="6"/>
  <c r="D55" i="6"/>
  <c r="E53" i="6"/>
  <c r="D53" i="6"/>
  <c r="E52" i="6"/>
  <c r="D52" i="6"/>
  <c r="E50" i="6"/>
  <c r="D50" i="6"/>
  <c r="E49" i="6"/>
  <c r="D48" i="6"/>
  <c r="E47" i="6"/>
  <c r="D47" i="6"/>
  <c r="E45" i="6"/>
  <c r="D45" i="6"/>
  <c r="E44" i="6"/>
  <c r="D44" i="6"/>
  <c r="E42" i="6"/>
  <c r="D42" i="6"/>
  <c r="E41" i="6"/>
  <c r="D40" i="6"/>
  <c r="H39" i="6"/>
  <c r="H40" i="6" s="1"/>
  <c r="H41" i="6" s="1"/>
  <c r="H42" i="6" s="1"/>
  <c r="H43" i="6" s="1"/>
  <c r="H44" i="6" s="1"/>
  <c r="H45" i="6" s="1"/>
  <c r="H46" i="6" s="1"/>
  <c r="H47" i="6" s="1"/>
  <c r="H48" i="6" s="1"/>
  <c r="H49" i="6" s="1"/>
  <c r="H50" i="6" s="1"/>
  <c r="H51" i="6" s="1"/>
  <c r="H52" i="6" s="1"/>
  <c r="H53" i="6" s="1"/>
  <c r="H54" i="6" s="1"/>
  <c r="H55" i="6" s="1"/>
  <c r="H56" i="6" s="1"/>
  <c r="H57" i="6" s="1"/>
  <c r="H58" i="6" s="1"/>
  <c r="H59" i="6" s="1"/>
  <c r="H60" i="6" s="1"/>
  <c r="H61" i="6" s="1"/>
  <c r="H62" i="6" s="1"/>
  <c r="H63" i="6" s="1"/>
  <c r="H64" i="6" s="1"/>
  <c r="H65" i="6" s="1"/>
  <c r="H66" i="6" s="1"/>
  <c r="H67" i="6" s="1"/>
  <c r="H68" i="6" s="1"/>
  <c r="E39" i="6"/>
  <c r="D39" i="6"/>
  <c r="D38" i="6"/>
  <c r="C34" i="6"/>
  <c r="E34" i="6" s="1"/>
  <c r="B34" i="6"/>
  <c r="D34" i="6" s="1"/>
  <c r="E33" i="6"/>
  <c r="D32" i="6"/>
  <c r="E31" i="6"/>
  <c r="D31" i="6"/>
  <c r="E29" i="6"/>
  <c r="D29" i="6"/>
  <c r="E28" i="6"/>
  <c r="D28" i="6"/>
  <c r="E26" i="6"/>
  <c r="D26" i="6"/>
  <c r="E24" i="6"/>
  <c r="D24" i="6"/>
  <c r="E23" i="6"/>
  <c r="D23" i="6"/>
  <c r="D22" i="6"/>
  <c r="E21" i="6"/>
  <c r="D21" i="6"/>
  <c r="E20" i="6"/>
  <c r="D20" i="6"/>
  <c r="E19" i="6"/>
  <c r="D19" i="6"/>
  <c r="E18" i="6"/>
  <c r="D18" i="6"/>
  <c r="E17" i="6"/>
  <c r="D17" i="6"/>
  <c r="E16" i="6"/>
  <c r="D16" i="6"/>
  <c r="E15" i="6"/>
  <c r="D15" i="6"/>
  <c r="E14" i="6"/>
  <c r="D14" i="6"/>
  <c r="E13" i="6"/>
  <c r="D13" i="6"/>
  <c r="E12" i="6"/>
  <c r="D12" i="6"/>
  <c r="E11" i="6"/>
  <c r="D11" i="6"/>
  <c r="E10" i="6"/>
  <c r="D10" i="6"/>
  <c r="E9" i="6"/>
  <c r="D9" i="6"/>
  <c r="E8" i="6"/>
  <c r="D8" i="6"/>
  <c r="E7" i="6"/>
  <c r="D7" i="6"/>
  <c r="E6" i="6"/>
  <c r="D6" i="6"/>
  <c r="E5" i="6"/>
  <c r="D5" i="6"/>
  <c r="H4" i="6"/>
  <c r="H5" i="6" s="1"/>
  <c r="H6" i="6" s="1"/>
  <c r="H7" i="6" s="1"/>
  <c r="H8" i="6" s="1"/>
  <c r="H9" i="6" s="1"/>
  <c r="H10" i="6" s="1"/>
  <c r="H11" i="6" s="1"/>
  <c r="H12" i="6" s="1"/>
  <c r="H13" i="6" s="1"/>
  <c r="H14" i="6" s="1"/>
  <c r="H15" i="6" s="1"/>
  <c r="H16" i="6" s="1"/>
  <c r="H17" i="6" s="1"/>
  <c r="H18" i="6" s="1"/>
  <c r="H19" i="6" s="1"/>
  <c r="H20" i="6" s="1"/>
  <c r="H21" i="6" s="1"/>
  <c r="H22" i="6" s="1"/>
  <c r="H23" i="6" s="1"/>
  <c r="H24" i="6" s="1"/>
  <c r="H25" i="6" s="1"/>
  <c r="H26" i="6" s="1"/>
  <c r="H27" i="6" s="1"/>
  <c r="H28" i="6" s="1"/>
  <c r="H29" i="6" s="1"/>
  <c r="H30" i="6" s="1"/>
  <c r="H31" i="6" s="1"/>
  <c r="H32" i="6" s="1"/>
  <c r="H33" i="6" s="1"/>
  <c r="E4" i="6"/>
  <c r="D4" i="6"/>
  <c r="E3" i="6"/>
  <c r="D3" i="6"/>
  <c r="C104" i="7"/>
  <c r="B104" i="7"/>
  <c r="D104" i="7" s="1"/>
  <c r="E103" i="7"/>
  <c r="D103" i="7"/>
  <c r="E102" i="7"/>
  <c r="D102" i="7"/>
  <c r="E101" i="7"/>
  <c r="D101" i="7"/>
  <c r="E100" i="7"/>
  <c r="D100" i="7"/>
  <c r="E99" i="7"/>
  <c r="D99" i="7"/>
  <c r="E98" i="7"/>
  <c r="D98" i="7"/>
  <c r="E97" i="7"/>
  <c r="D97" i="7"/>
  <c r="E96" i="7"/>
  <c r="D96" i="7"/>
  <c r="E95" i="7"/>
  <c r="D95" i="7"/>
  <c r="E94" i="7"/>
  <c r="D94" i="7"/>
  <c r="E93" i="7"/>
  <c r="D93" i="7"/>
  <c r="E92" i="7"/>
  <c r="D92" i="7"/>
  <c r="E91" i="7"/>
  <c r="D91" i="7"/>
  <c r="E90" i="7"/>
  <c r="D90" i="7"/>
  <c r="E89" i="7"/>
  <c r="D89" i="7"/>
  <c r="E88" i="7"/>
  <c r="D88" i="7"/>
  <c r="E87" i="7"/>
  <c r="D87" i="7"/>
  <c r="E86" i="7"/>
  <c r="D86" i="7"/>
  <c r="E85" i="7"/>
  <c r="D85" i="7"/>
  <c r="E84" i="7"/>
  <c r="D84" i="7"/>
  <c r="E83" i="7"/>
  <c r="D83" i="7"/>
  <c r="E82" i="7"/>
  <c r="D82" i="7"/>
  <c r="E81" i="7"/>
  <c r="D81" i="7"/>
  <c r="E80" i="7"/>
  <c r="D80" i="7"/>
  <c r="E79" i="7"/>
  <c r="D79" i="7"/>
  <c r="E78" i="7"/>
  <c r="D78" i="7"/>
  <c r="E77" i="7"/>
  <c r="D77" i="7"/>
  <c r="E76" i="7"/>
  <c r="D76" i="7"/>
  <c r="E75" i="7"/>
  <c r="D75" i="7"/>
  <c r="H74" i="7"/>
  <c r="H75" i="7" s="1"/>
  <c r="H76" i="7" s="1"/>
  <c r="H77" i="7" s="1"/>
  <c r="H78" i="7" s="1"/>
  <c r="H79" i="7" s="1"/>
  <c r="H80" i="7" s="1"/>
  <c r="H81" i="7" s="1"/>
  <c r="H82" i="7" s="1"/>
  <c r="H83" i="7" s="1"/>
  <c r="H84" i="7" s="1"/>
  <c r="H85" i="7" s="1"/>
  <c r="H86" i="7" s="1"/>
  <c r="H87" i="7" s="1"/>
  <c r="H88" i="7" s="1"/>
  <c r="H89" i="7" s="1"/>
  <c r="H90" i="7" s="1"/>
  <c r="H91" i="7" s="1"/>
  <c r="H92" i="7" s="1"/>
  <c r="H93" i="7" s="1"/>
  <c r="H94" i="7" s="1"/>
  <c r="H95" i="7" s="1"/>
  <c r="H96" i="7" s="1"/>
  <c r="H97" i="7" s="1"/>
  <c r="H98" i="7" s="1"/>
  <c r="H99" i="7" s="1"/>
  <c r="H100" i="7" s="1"/>
  <c r="H101" i="7" s="1"/>
  <c r="H102" i="7" s="1"/>
  <c r="H103" i="7" s="1"/>
  <c r="E74" i="7"/>
  <c r="D74" i="7"/>
  <c r="E73" i="7"/>
  <c r="D73" i="7"/>
  <c r="C69" i="7"/>
  <c r="B69" i="7"/>
  <c r="D69" i="7" s="1"/>
  <c r="E68" i="7"/>
  <c r="D68" i="7"/>
  <c r="E67" i="7"/>
  <c r="D67" i="7"/>
  <c r="E66" i="7"/>
  <c r="D66" i="7"/>
  <c r="E65" i="7"/>
  <c r="D65" i="7"/>
  <c r="E64" i="7"/>
  <c r="D64" i="7"/>
  <c r="E63" i="7"/>
  <c r="D63" i="7"/>
  <c r="E62" i="7"/>
  <c r="D62" i="7"/>
  <c r="E61" i="7"/>
  <c r="D61" i="7"/>
  <c r="E60" i="7"/>
  <c r="D60" i="7"/>
  <c r="E59" i="7"/>
  <c r="D59" i="7"/>
  <c r="E58" i="7"/>
  <c r="D58" i="7"/>
  <c r="E57" i="7"/>
  <c r="D57" i="7"/>
  <c r="E56" i="7"/>
  <c r="D56" i="7"/>
  <c r="E55" i="7"/>
  <c r="D55" i="7"/>
  <c r="E54" i="7"/>
  <c r="D54" i="7"/>
  <c r="E53" i="7"/>
  <c r="D53" i="7"/>
  <c r="E52" i="7"/>
  <c r="D52" i="7"/>
  <c r="E51" i="7"/>
  <c r="D51" i="7"/>
  <c r="E50" i="7"/>
  <c r="D50" i="7"/>
  <c r="E49" i="7"/>
  <c r="D49" i="7"/>
  <c r="E48" i="7"/>
  <c r="D48" i="7"/>
  <c r="E47" i="7"/>
  <c r="D47" i="7"/>
  <c r="E46" i="7"/>
  <c r="D46" i="7"/>
  <c r="E45" i="7"/>
  <c r="D45" i="7"/>
  <c r="E44" i="7"/>
  <c r="D44" i="7"/>
  <c r="E43" i="7"/>
  <c r="D43" i="7"/>
  <c r="E42" i="7"/>
  <c r="D42" i="7"/>
  <c r="E41" i="7"/>
  <c r="D41" i="7"/>
  <c r="E40" i="7"/>
  <c r="D40" i="7"/>
  <c r="H39" i="7"/>
  <c r="H40" i="7" s="1"/>
  <c r="H41" i="7" s="1"/>
  <c r="H42" i="7" s="1"/>
  <c r="H43" i="7" s="1"/>
  <c r="H44" i="7" s="1"/>
  <c r="H45" i="7" s="1"/>
  <c r="H46" i="7" s="1"/>
  <c r="H47" i="7" s="1"/>
  <c r="H48" i="7" s="1"/>
  <c r="H49" i="7" s="1"/>
  <c r="H50" i="7" s="1"/>
  <c r="H51" i="7" s="1"/>
  <c r="H52" i="7" s="1"/>
  <c r="H53" i="7" s="1"/>
  <c r="H54" i="7" s="1"/>
  <c r="H55" i="7" s="1"/>
  <c r="H56" i="7" s="1"/>
  <c r="H57" i="7" s="1"/>
  <c r="H58" i="7" s="1"/>
  <c r="H59" i="7" s="1"/>
  <c r="H60" i="7" s="1"/>
  <c r="H61" i="7" s="1"/>
  <c r="H62" i="7" s="1"/>
  <c r="H63" i="7" s="1"/>
  <c r="H64" i="7" s="1"/>
  <c r="H65" i="7" s="1"/>
  <c r="H66" i="7" s="1"/>
  <c r="H67" i="7" s="1"/>
  <c r="H68" i="7" s="1"/>
  <c r="E39" i="7"/>
  <c r="D39" i="7"/>
  <c r="E38" i="7"/>
  <c r="C34" i="7"/>
  <c r="E34" i="7" s="1"/>
  <c r="B34" i="7"/>
  <c r="D34" i="7" s="1"/>
  <c r="E33" i="7"/>
  <c r="D33" i="7"/>
  <c r="F33" i="7" s="1"/>
  <c r="E32" i="7"/>
  <c r="E31" i="7"/>
  <c r="E30" i="7"/>
  <c r="E29" i="7"/>
  <c r="E28" i="7"/>
  <c r="D28" i="7"/>
  <c r="E27" i="7"/>
  <c r="E26" i="7"/>
  <c r="E25" i="7"/>
  <c r="E24" i="7"/>
  <c r="E23" i="7"/>
  <c r="D23" i="7"/>
  <c r="E22" i="7"/>
  <c r="E21" i="7"/>
  <c r="E20" i="7"/>
  <c r="E19" i="7"/>
  <c r="E18" i="7"/>
  <c r="D18" i="7"/>
  <c r="E17" i="7"/>
  <c r="E16" i="7"/>
  <c r="E15" i="7"/>
  <c r="E14" i="7"/>
  <c r="E13" i="7"/>
  <c r="D13" i="7"/>
  <c r="E12" i="7"/>
  <c r="E11" i="7"/>
  <c r="E10" i="7"/>
  <c r="E9" i="7"/>
  <c r="E8" i="7"/>
  <c r="D8" i="7"/>
  <c r="E7" i="7"/>
  <c r="E6" i="7"/>
  <c r="D6" i="7"/>
  <c r="E5" i="7"/>
  <c r="H4" i="7"/>
  <c r="H5" i="7" s="1"/>
  <c r="H6" i="7" s="1"/>
  <c r="H7" i="7" s="1"/>
  <c r="H8" i="7" s="1"/>
  <c r="H9" i="7" s="1"/>
  <c r="H10" i="7" s="1"/>
  <c r="H11" i="7" s="1"/>
  <c r="H12" i="7" s="1"/>
  <c r="H13" i="7" s="1"/>
  <c r="H14" i="7" s="1"/>
  <c r="H15" i="7" s="1"/>
  <c r="H16" i="7" s="1"/>
  <c r="H17" i="7" s="1"/>
  <c r="H18" i="7" s="1"/>
  <c r="H19" i="7" s="1"/>
  <c r="H20" i="7" s="1"/>
  <c r="H21" i="7" s="1"/>
  <c r="H22" i="7" s="1"/>
  <c r="H23" i="7" s="1"/>
  <c r="H24" i="7" s="1"/>
  <c r="H25" i="7" s="1"/>
  <c r="H26" i="7" s="1"/>
  <c r="H27" i="7" s="1"/>
  <c r="H28" i="7" s="1"/>
  <c r="H29" i="7" s="1"/>
  <c r="H30" i="7" s="1"/>
  <c r="H31" i="7" s="1"/>
  <c r="H32" i="7" s="1"/>
  <c r="H33" i="7" s="1"/>
  <c r="E4" i="7"/>
  <c r="D4" i="7"/>
  <c r="E3" i="7"/>
  <c r="C104" i="4"/>
  <c r="E104" i="4" s="1"/>
  <c r="B104" i="4"/>
  <c r="D104" i="4" s="1"/>
  <c r="E103" i="4"/>
  <c r="D103" i="4"/>
  <c r="E102" i="4"/>
  <c r="D102" i="4"/>
  <c r="F102" i="4" s="1"/>
  <c r="E101" i="4"/>
  <c r="D101" i="4"/>
  <c r="F101" i="4" s="1"/>
  <c r="E100" i="4"/>
  <c r="D100" i="4"/>
  <c r="E99" i="4"/>
  <c r="D99" i="4"/>
  <c r="E98" i="4"/>
  <c r="D98" i="4"/>
  <c r="F98" i="4" s="1"/>
  <c r="E97" i="4"/>
  <c r="D97" i="4"/>
  <c r="F97" i="4" s="1"/>
  <c r="E96" i="4"/>
  <c r="D96" i="4"/>
  <c r="F96" i="4" s="1"/>
  <c r="E95" i="4"/>
  <c r="D95" i="4"/>
  <c r="E94" i="4"/>
  <c r="D94" i="4"/>
  <c r="F94" i="4" s="1"/>
  <c r="E93" i="4"/>
  <c r="D93" i="4"/>
  <c r="F93" i="4" s="1"/>
  <c r="E92" i="4"/>
  <c r="D92" i="4"/>
  <c r="F92" i="4" s="1"/>
  <c r="E91" i="4"/>
  <c r="D91" i="4"/>
  <c r="E90" i="4"/>
  <c r="D90" i="4"/>
  <c r="F90" i="4" s="1"/>
  <c r="E89" i="4"/>
  <c r="D89" i="4"/>
  <c r="F89" i="4" s="1"/>
  <c r="E88" i="4"/>
  <c r="D88" i="4"/>
  <c r="F88" i="4" s="1"/>
  <c r="E87" i="4"/>
  <c r="D87" i="4"/>
  <c r="E86" i="4"/>
  <c r="D86" i="4"/>
  <c r="F86" i="4" s="1"/>
  <c r="E85" i="4"/>
  <c r="D85" i="4"/>
  <c r="F85" i="4" s="1"/>
  <c r="E84" i="4"/>
  <c r="D84" i="4"/>
  <c r="E83" i="4"/>
  <c r="D83" i="4"/>
  <c r="E82" i="4"/>
  <c r="D82" i="4"/>
  <c r="F82" i="4" s="1"/>
  <c r="E81" i="4"/>
  <c r="D81" i="4"/>
  <c r="F81" i="4" s="1"/>
  <c r="E80" i="4"/>
  <c r="D80" i="4"/>
  <c r="F80" i="4" s="1"/>
  <c r="E79" i="4"/>
  <c r="D79" i="4"/>
  <c r="E78" i="4"/>
  <c r="D78" i="4"/>
  <c r="F78" i="4" s="1"/>
  <c r="E77" i="4"/>
  <c r="D77" i="4"/>
  <c r="E76" i="4"/>
  <c r="D76" i="4"/>
  <c r="E75" i="4"/>
  <c r="D75" i="4"/>
  <c r="H74" i="4"/>
  <c r="H75" i="4" s="1"/>
  <c r="H76" i="4" s="1"/>
  <c r="H77" i="4" s="1"/>
  <c r="H78" i="4" s="1"/>
  <c r="H79" i="4" s="1"/>
  <c r="H80" i="4" s="1"/>
  <c r="H81" i="4" s="1"/>
  <c r="H82" i="4" s="1"/>
  <c r="H83" i="4" s="1"/>
  <c r="H84" i="4" s="1"/>
  <c r="H85" i="4" s="1"/>
  <c r="H86" i="4" s="1"/>
  <c r="H87" i="4" s="1"/>
  <c r="H88" i="4" s="1"/>
  <c r="H89" i="4" s="1"/>
  <c r="H90" i="4" s="1"/>
  <c r="H91" i="4" s="1"/>
  <c r="H92" i="4" s="1"/>
  <c r="H93" i="4" s="1"/>
  <c r="H94" i="4" s="1"/>
  <c r="H95" i="4" s="1"/>
  <c r="H96" i="4" s="1"/>
  <c r="H97" i="4" s="1"/>
  <c r="H98" i="4" s="1"/>
  <c r="H99" i="4" s="1"/>
  <c r="H100" i="4" s="1"/>
  <c r="H101" i="4" s="1"/>
  <c r="H102" i="4" s="1"/>
  <c r="H103" i="4" s="1"/>
  <c r="E74" i="4"/>
  <c r="F74" i="4" s="1"/>
  <c r="D74" i="4"/>
  <c r="E73" i="4"/>
  <c r="D73" i="4"/>
  <c r="C69" i="4"/>
  <c r="E69" i="4" s="1"/>
  <c r="B69" i="4"/>
  <c r="D69" i="4" s="1"/>
  <c r="E68" i="4"/>
  <c r="D68" i="4"/>
  <c r="E67" i="4"/>
  <c r="D67" i="4"/>
  <c r="E66" i="4"/>
  <c r="D66" i="4"/>
  <c r="F66" i="4" s="1"/>
  <c r="E65" i="4"/>
  <c r="D65" i="4"/>
  <c r="E64" i="4"/>
  <c r="D64" i="4"/>
  <c r="E63" i="4"/>
  <c r="D63" i="4"/>
  <c r="E62" i="4"/>
  <c r="D62" i="4"/>
  <c r="E61" i="4"/>
  <c r="D61" i="4"/>
  <c r="E60" i="4"/>
  <c r="D60" i="4"/>
  <c r="E59" i="4"/>
  <c r="D59" i="4"/>
  <c r="E58" i="4"/>
  <c r="D58" i="4"/>
  <c r="E57" i="4"/>
  <c r="D57" i="4"/>
  <c r="E56" i="4"/>
  <c r="D56" i="4"/>
  <c r="E55" i="4"/>
  <c r="D55" i="4"/>
  <c r="E54" i="4"/>
  <c r="D54" i="4"/>
  <c r="E53" i="4"/>
  <c r="D53" i="4"/>
  <c r="E52" i="4"/>
  <c r="D52" i="4"/>
  <c r="E51" i="4"/>
  <c r="D51" i="4"/>
  <c r="E50" i="4"/>
  <c r="D50" i="4"/>
  <c r="E49" i="4"/>
  <c r="D49" i="4"/>
  <c r="E48" i="4"/>
  <c r="D48" i="4"/>
  <c r="E47" i="4"/>
  <c r="D47" i="4"/>
  <c r="E46" i="4"/>
  <c r="D46" i="4"/>
  <c r="E45" i="4"/>
  <c r="D45" i="4"/>
  <c r="E44" i="4"/>
  <c r="D44" i="4"/>
  <c r="E43" i="4"/>
  <c r="D43" i="4"/>
  <c r="E42" i="4"/>
  <c r="D42" i="4"/>
  <c r="E41" i="4"/>
  <c r="D41" i="4"/>
  <c r="E40" i="4"/>
  <c r="D40" i="4"/>
  <c r="H39" i="4"/>
  <c r="H40" i="4" s="1"/>
  <c r="H41" i="4" s="1"/>
  <c r="H42" i="4" s="1"/>
  <c r="H43" i="4" s="1"/>
  <c r="H44" i="4" s="1"/>
  <c r="H45" i="4" s="1"/>
  <c r="H46" i="4" s="1"/>
  <c r="H47" i="4" s="1"/>
  <c r="H48" i="4" s="1"/>
  <c r="H49" i="4" s="1"/>
  <c r="H50" i="4" s="1"/>
  <c r="H51" i="4" s="1"/>
  <c r="H52" i="4" s="1"/>
  <c r="H53" i="4" s="1"/>
  <c r="H54" i="4" s="1"/>
  <c r="H55" i="4" s="1"/>
  <c r="H56" i="4" s="1"/>
  <c r="H57" i="4" s="1"/>
  <c r="H58" i="4" s="1"/>
  <c r="H59" i="4" s="1"/>
  <c r="H60" i="4" s="1"/>
  <c r="H61" i="4" s="1"/>
  <c r="H62" i="4" s="1"/>
  <c r="H63" i="4" s="1"/>
  <c r="H64" i="4" s="1"/>
  <c r="H65" i="4" s="1"/>
  <c r="H66" i="4" s="1"/>
  <c r="H67" i="4" s="1"/>
  <c r="H68" i="4" s="1"/>
  <c r="E39" i="4"/>
  <c r="D39" i="4"/>
  <c r="E38" i="4"/>
  <c r="D38" i="4"/>
  <c r="F38" i="8" l="1"/>
  <c r="F50" i="4"/>
  <c r="F41" i="4"/>
  <c r="F44" i="4"/>
  <c r="F56" i="4"/>
  <c r="F60" i="4"/>
  <c r="F68" i="4"/>
  <c r="F40" i="4"/>
  <c r="F10" i="8"/>
  <c r="F48" i="4"/>
  <c r="F52" i="4"/>
  <c r="F75" i="4"/>
  <c r="F79" i="4"/>
  <c r="F83" i="4"/>
  <c r="F87" i="4"/>
  <c r="F91" i="4"/>
  <c r="F95" i="4"/>
  <c r="F99" i="4"/>
  <c r="F103" i="4"/>
  <c r="F73" i="8"/>
  <c r="F76" i="8"/>
  <c r="F45" i="4"/>
  <c r="F53" i="4"/>
  <c r="F54" i="8"/>
  <c r="F58" i="8"/>
  <c r="F77" i="8"/>
  <c r="F38" i="4"/>
  <c r="F46" i="4"/>
  <c r="F76" i="4"/>
  <c r="F39" i="8"/>
  <c r="F58" i="4"/>
  <c r="F73" i="4"/>
  <c r="G73" i="4" s="1"/>
  <c r="F39" i="4"/>
  <c r="F43" i="4"/>
  <c r="F63" i="4"/>
  <c r="F77" i="4"/>
  <c r="F40" i="8"/>
  <c r="F44" i="8"/>
  <c r="F48" i="8"/>
  <c r="F52" i="8"/>
  <c r="F56" i="8"/>
  <c r="F60" i="8"/>
  <c r="F68" i="8"/>
  <c r="F75" i="8"/>
  <c r="F102" i="8"/>
  <c r="D104" i="8"/>
  <c r="F8" i="8"/>
  <c r="F28" i="8"/>
  <c r="F32" i="8"/>
  <c r="F45" i="8"/>
  <c r="F49" i="8"/>
  <c r="F46" i="8"/>
  <c r="F50" i="8"/>
  <c r="F47" i="8"/>
  <c r="F51" i="8"/>
  <c r="F62" i="8"/>
  <c r="F64" i="8"/>
  <c r="F66" i="8"/>
  <c r="F67" i="8"/>
  <c r="F41" i="8"/>
  <c r="F42" i="8"/>
  <c r="F30" i="8"/>
  <c r="F26" i="8"/>
  <c r="F20" i="8"/>
  <c r="F24" i="8"/>
  <c r="F14" i="8"/>
  <c r="F12" i="8"/>
  <c r="F16" i="8"/>
  <c r="F6" i="8"/>
  <c r="F7" i="8"/>
  <c r="F11" i="8"/>
  <c r="F15" i="8"/>
  <c r="F19" i="8"/>
  <c r="F23" i="8"/>
  <c r="F27" i="8"/>
  <c r="F31" i="8"/>
  <c r="F4" i="8"/>
  <c r="F5" i="8"/>
  <c r="F9" i="8"/>
  <c r="F13" i="8"/>
  <c r="F17" i="8"/>
  <c r="F21" i="8"/>
  <c r="F25" i="8"/>
  <c r="F29" i="8"/>
  <c r="F33" i="8"/>
  <c r="G38" i="8"/>
  <c r="I38" i="8" s="1"/>
  <c r="F3" i="8"/>
  <c r="G3" i="8" s="1"/>
  <c r="F100" i="4"/>
  <c r="F84" i="4"/>
  <c r="F104" i="4"/>
  <c r="F57" i="4"/>
  <c r="F61" i="4"/>
  <c r="F54" i="4"/>
  <c r="F62" i="4"/>
  <c r="F55" i="4"/>
  <c r="F59" i="4"/>
  <c r="F67" i="4"/>
  <c r="F64" i="4"/>
  <c r="F65" i="4"/>
  <c r="F51" i="4"/>
  <c r="F49" i="4"/>
  <c r="F69" i="4"/>
  <c r="F47" i="4"/>
  <c r="F42" i="4"/>
  <c r="F64" i="7"/>
  <c r="G64" i="7" s="1"/>
  <c r="I64" i="7" s="1"/>
  <c r="F60" i="7"/>
  <c r="G60" i="7" s="1"/>
  <c r="I60" i="7" s="1"/>
  <c r="F91" i="7"/>
  <c r="G91" i="7" s="1"/>
  <c r="I91" i="7" s="1"/>
  <c r="F17" i="6"/>
  <c r="G17" i="6" s="1"/>
  <c r="I17" i="6" s="1"/>
  <c r="F26" i="6"/>
  <c r="G26" i="6" s="1"/>
  <c r="I26" i="6" s="1"/>
  <c r="F77" i="7"/>
  <c r="G77" i="7" s="1"/>
  <c r="I77" i="7" s="1"/>
  <c r="F12" i="6"/>
  <c r="G12" i="6" s="1"/>
  <c r="I12" i="6" s="1"/>
  <c r="F85" i="7"/>
  <c r="G85" i="7" s="1"/>
  <c r="I85" i="7" s="1"/>
  <c r="F19" i="6"/>
  <c r="G19" i="6" s="1"/>
  <c r="I19" i="6" s="1"/>
  <c r="F50" i="6"/>
  <c r="G50" i="6" s="1"/>
  <c r="I50" i="6" s="1"/>
  <c r="F66" i="6"/>
  <c r="G66" i="6" s="1"/>
  <c r="I66" i="6" s="1"/>
  <c r="E101" i="6"/>
  <c r="F101" i="6" s="1"/>
  <c r="G101" i="6" s="1"/>
  <c r="I101" i="6" s="1"/>
  <c r="D64" i="6"/>
  <c r="E77" i="6"/>
  <c r="F77" i="6" s="1"/>
  <c r="G77" i="6" s="1"/>
  <c r="I77" i="6" s="1"/>
  <c r="D80" i="6"/>
  <c r="E85" i="6"/>
  <c r="F85" i="6" s="1"/>
  <c r="G85" i="6" s="1"/>
  <c r="I85" i="6" s="1"/>
  <c r="D88" i="6"/>
  <c r="E93" i="6"/>
  <c r="F93" i="6" s="1"/>
  <c r="G93" i="6" s="1"/>
  <c r="I93" i="6" s="1"/>
  <c r="D96" i="6"/>
  <c r="F67" i="7"/>
  <c r="G67" i="7" s="1"/>
  <c r="I67" i="7" s="1"/>
  <c r="F101" i="7"/>
  <c r="G101" i="7" s="1"/>
  <c r="I101" i="7" s="1"/>
  <c r="D27" i="6"/>
  <c r="E32" i="6"/>
  <c r="F32" i="6" s="1"/>
  <c r="G32" i="6" s="1"/>
  <c r="I32" i="6" s="1"/>
  <c r="E40" i="6"/>
  <c r="F40" i="6" s="1"/>
  <c r="G40" i="6" s="1"/>
  <c r="I40" i="6" s="1"/>
  <c r="D43" i="6"/>
  <c r="E48" i="6"/>
  <c r="F48" i="6" s="1"/>
  <c r="G48" i="6" s="1"/>
  <c r="I48" i="6" s="1"/>
  <c r="D51" i="6"/>
  <c r="E56" i="6"/>
  <c r="F56" i="6" s="1"/>
  <c r="G56" i="6" s="1"/>
  <c r="I56" i="6" s="1"/>
  <c r="D59" i="6"/>
  <c r="E64" i="6"/>
  <c r="D67" i="6"/>
  <c r="D73" i="6"/>
  <c r="D75" i="6"/>
  <c r="E80" i="6"/>
  <c r="D83" i="6"/>
  <c r="E88" i="6"/>
  <c r="D91" i="6"/>
  <c r="E96" i="6"/>
  <c r="D99" i="6"/>
  <c r="D102" i="6"/>
  <c r="E22" i="6"/>
  <c r="F22" i="6" s="1"/>
  <c r="G22" i="6" s="1"/>
  <c r="I22" i="6" s="1"/>
  <c r="D25" i="6"/>
  <c r="E27" i="6"/>
  <c r="D30" i="6"/>
  <c r="E38" i="6"/>
  <c r="E43" i="6"/>
  <c r="D46" i="6"/>
  <c r="E51" i="6"/>
  <c r="D54" i="6"/>
  <c r="E59" i="6"/>
  <c r="D62" i="6"/>
  <c r="E67" i="6"/>
  <c r="E75" i="6"/>
  <c r="D78" i="6"/>
  <c r="E83" i="6"/>
  <c r="D86" i="6"/>
  <c r="E91" i="6"/>
  <c r="D94" i="6"/>
  <c r="E99" i="6"/>
  <c r="F10" i="6"/>
  <c r="G10" i="6" s="1"/>
  <c r="I10" i="6" s="1"/>
  <c r="F23" i="6"/>
  <c r="G23" i="6" s="1"/>
  <c r="I23" i="6" s="1"/>
  <c r="E25" i="6"/>
  <c r="F28" i="6"/>
  <c r="G28" i="6" s="1"/>
  <c r="I28" i="6" s="1"/>
  <c r="E30" i="6"/>
  <c r="D33" i="6"/>
  <c r="F39" i="6"/>
  <c r="G39" i="6" s="1"/>
  <c r="I39" i="6" s="1"/>
  <c r="D41" i="6"/>
  <c r="E46" i="6"/>
  <c r="D49" i="6"/>
  <c r="F52" i="6"/>
  <c r="G52" i="6" s="1"/>
  <c r="I52" i="6" s="1"/>
  <c r="E54" i="6"/>
  <c r="D57" i="6"/>
  <c r="F60" i="6"/>
  <c r="G60" i="6" s="1"/>
  <c r="I60" i="6" s="1"/>
  <c r="E62" i="6"/>
  <c r="D65" i="6"/>
  <c r="F65" i="6" s="1"/>
  <c r="G65" i="6" s="1"/>
  <c r="I65" i="6" s="1"/>
  <c r="F68" i="6"/>
  <c r="G68" i="6" s="1"/>
  <c r="I68" i="6" s="1"/>
  <c r="E73" i="6"/>
  <c r="F76" i="6"/>
  <c r="G76" i="6" s="1"/>
  <c r="I76" i="6" s="1"/>
  <c r="E78" i="6"/>
  <c r="D81" i="6"/>
  <c r="E86" i="6"/>
  <c r="D89" i="6"/>
  <c r="E94" i="6"/>
  <c r="D97" i="6"/>
  <c r="F97" i="7"/>
  <c r="G97" i="7" s="1"/>
  <c r="I97" i="7" s="1"/>
  <c r="F99" i="7"/>
  <c r="G99" i="7" s="1"/>
  <c r="I99" i="7" s="1"/>
  <c r="F13" i="6"/>
  <c r="G13" i="6" s="1"/>
  <c r="I13" i="6" s="1"/>
  <c r="D84" i="6"/>
  <c r="F87" i="6"/>
  <c r="G87" i="6" s="1"/>
  <c r="I87" i="6" s="1"/>
  <c r="E89" i="6"/>
  <c r="D92" i="6"/>
  <c r="F95" i="6"/>
  <c r="G95" i="6" s="1"/>
  <c r="I95" i="6" s="1"/>
  <c r="E97" i="6"/>
  <c r="D100" i="6"/>
  <c r="F79" i="7"/>
  <c r="G79" i="7" s="1"/>
  <c r="I79" i="7" s="1"/>
  <c r="E102" i="6"/>
  <c r="F89" i="7"/>
  <c r="G89" i="7" s="1"/>
  <c r="I89" i="7" s="1"/>
  <c r="F87" i="7"/>
  <c r="G87" i="7" s="1"/>
  <c r="I87" i="7" s="1"/>
  <c r="F95" i="7"/>
  <c r="G95" i="7" s="1"/>
  <c r="I95" i="7" s="1"/>
  <c r="D103" i="6"/>
  <c r="E103" i="6"/>
  <c r="F7" i="7"/>
  <c r="G7" i="7" s="1"/>
  <c r="I7" i="7" s="1"/>
  <c r="F39" i="7"/>
  <c r="G39" i="7" s="1"/>
  <c r="I39" i="7" s="1"/>
  <c r="D104" i="6"/>
  <c r="F50" i="7"/>
  <c r="G50" i="7" s="1"/>
  <c r="I50" i="7" s="1"/>
  <c r="F81" i="7"/>
  <c r="G81" i="7" s="1"/>
  <c r="I81" i="7" s="1"/>
  <c r="E104" i="6"/>
  <c r="F16" i="6"/>
  <c r="G16" i="6" s="1"/>
  <c r="I16" i="6" s="1"/>
  <c r="F31" i="6"/>
  <c r="G31" i="6" s="1"/>
  <c r="I31" i="6" s="1"/>
  <c r="F11" i="6"/>
  <c r="G11" i="6" s="1"/>
  <c r="I11" i="6" s="1"/>
  <c r="F21" i="6"/>
  <c r="G21" i="6" s="1"/>
  <c r="I21" i="6" s="1"/>
  <c r="F44" i="6"/>
  <c r="G44" i="6" s="1"/>
  <c r="I44" i="6" s="1"/>
  <c r="F82" i="6"/>
  <c r="G82" i="6" s="1"/>
  <c r="I82" i="6" s="1"/>
  <c r="F90" i="6"/>
  <c r="G90" i="6" s="1"/>
  <c r="I90" i="6" s="1"/>
  <c r="F14" i="6"/>
  <c r="G14" i="6" s="1"/>
  <c r="I14" i="6" s="1"/>
  <c r="F15" i="6"/>
  <c r="G15" i="6" s="1"/>
  <c r="I15" i="6" s="1"/>
  <c r="F11" i="7"/>
  <c r="G11" i="7" s="1"/>
  <c r="I11" i="7" s="1"/>
  <c r="F38" i="7"/>
  <c r="G38" i="7" s="1"/>
  <c r="F56" i="7"/>
  <c r="G56" i="7" s="1"/>
  <c r="I56" i="7" s="1"/>
  <c r="F43" i="7"/>
  <c r="G43" i="7" s="1"/>
  <c r="I43" i="7" s="1"/>
  <c r="F46" i="7"/>
  <c r="G46" i="7" s="1"/>
  <c r="I46" i="7" s="1"/>
  <c r="F66" i="7"/>
  <c r="G66" i="7" s="1"/>
  <c r="I66" i="7" s="1"/>
  <c r="F9" i="7"/>
  <c r="G9" i="7" s="1"/>
  <c r="I9" i="7" s="1"/>
  <c r="F49" i="7"/>
  <c r="G49" i="7" s="1"/>
  <c r="I49" i="7" s="1"/>
  <c r="F41" i="7"/>
  <c r="G41" i="7" s="1"/>
  <c r="I41" i="7" s="1"/>
  <c r="F44" i="7"/>
  <c r="G44" i="7" s="1"/>
  <c r="I44" i="7" s="1"/>
  <c r="F59" i="7"/>
  <c r="G59" i="7" s="1"/>
  <c r="I59" i="7" s="1"/>
  <c r="F62" i="7"/>
  <c r="G62" i="7" s="1"/>
  <c r="I62" i="7" s="1"/>
  <c r="F47" i="7"/>
  <c r="G47" i="7" s="1"/>
  <c r="I47" i="7" s="1"/>
  <c r="F52" i="7"/>
  <c r="G52" i="7" s="1"/>
  <c r="I52" i="7" s="1"/>
  <c r="F55" i="7"/>
  <c r="G55" i="7" s="1"/>
  <c r="I55" i="7" s="1"/>
  <c r="F65" i="7"/>
  <c r="G65" i="7" s="1"/>
  <c r="I65" i="7" s="1"/>
  <c r="F5" i="7"/>
  <c r="G5" i="7" s="1"/>
  <c r="I5" i="7" s="1"/>
  <c r="F45" i="7"/>
  <c r="G45" i="7" s="1"/>
  <c r="I45" i="7" s="1"/>
  <c r="F3" i="6"/>
  <c r="G3" i="6" s="1"/>
  <c r="F18" i="6"/>
  <c r="G18" i="6" s="1"/>
  <c r="I18" i="6" s="1"/>
  <c r="F20" i="6"/>
  <c r="G20" i="6" s="1"/>
  <c r="I20" i="6" s="1"/>
  <c r="F29" i="6"/>
  <c r="G29" i="6" s="1"/>
  <c r="I29" i="6" s="1"/>
  <c r="F45" i="6"/>
  <c r="G45" i="6" s="1"/>
  <c r="I45" i="6" s="1"/>
  <c r="F47" i="6"/>
  <c r="G47" i="6" s="1"/>
  <c r="I47" i="6" s="1"/>
  <c r="F55" i="6"/>
  <c r="G55" i="6" s="1"/>
  <c r="I55" i="6" s="1"/>
  <c r="F61" i="6"/>
  <c r="G61" i="6" s="1"/>
  <c r="I61" i="6" s="1"/>
  <c r="F5" i="6"/>
  <c r="G5" i="6" s="1"/>
  <c r="I5" i="6" s="1"/>
  <c r="F7" i="6"/>
  <c r="G7" i="6" s="1"/>
  <c r="I7" i="6" s="1"/>
  <c r="F9" i="6"/>
  <c r="G9" i="6" s="1"/>
  <c r="I9" i="6" s="1"/>
  <c r="F24" i="6"/>
  <c r="G24" i="6" s="1"/>
  <c r="I24" i="6" s="1"/>
  <c r="F79" i="6"/>
  <c r="G79" i="6" s="1"/>
  <c r="I79" i="6" s="1"/>
  <c r="F54" i="7"/>
  <c r="G54" i="7" s="1"/>
  <c r="I54" i="7" s="1"/>
  <c r="F6" i="7"/>
  <c r="G6" i="7" s="1"/>
  <c r="I6" i="7" s="1"/>
  <c r="F10" i="7"/>
  <c r="G10" i="7" s="1"/>
  <c r="I10" i="7" s="1"/>
  <c r="F14" i="7"/>
  <c r="G14" i="7" s="1"/>
  <c r="I14" i="7" s="1"/>
  <c r="F32" i="7"/>
  <c r="G32" i="7" s="1"/>
  <c r="I32" i="7" s="1"/>
  <c r="F40" i="7"/>
  <c r="G40" i="7" s="1"/>
  <c r="I40" i="7" s="1"/>
  <c r="F48" i="7"/>
  <c r="G48" i="7" s="1"/>
  <c r="I48" i="7" s="1"/>
  <c r="F51" i="7"/>
  <c r="G51" i="7" s="1"/>
  <c r="I51" i="7" s="1"/>
  <c r="F68" i="7"/>
  <c r="G68" i="7" s="1"/>
  <c r="I68" i="7" s="1"/>
  <c r="F73" i="7"/>
  <c r="G73" i="7" s="1"/>
  <c r="F76" i="7"/>
  <c r="G76" i="7" s="1"/>
  <c r="I76" i="7" s="1"/>
  <c r="F80" i="7"/>
  <c r="G80" i="7" s="1"/>
  <c r="I80" i="7" s="1"/>
  <c r="F82" i="7"/>
  <c r="G82" i="7" s="1"/>
  <c r="I82" i="7" s="1"/>
  <c r="F84" i="7"/>
  <c r="G84" i="7" s="1"/>
  <c r="I84" i="7" s="1"/>
  <c r="F86" i="7"/>
  <c r="G86" i="7" s="1"/>
  <c r="I86" i="7" s="1"/>
  <c r="F90" i="7"/>
  <c r="G90" i="7" s="1"/>
  <c r="I90" i="7" s="1"/>
  <c r="F92" i="7"/>
  <c r="G92" i="7" s="1"/>
  <c r="I92" i="7" s="1"/>
  <c r="F94" i="7"/>
  <c r="G94" i="7" s="1"/>
  <c r="I94" i="7" s="1"/>
  <c r="F96" i="7"/>
  <c r="G96" i="7" s="1"/>
  <c r="I96" i="7" s="1"/>
  <c r="F100" i="7"/>
  <c r="G100" i="7" s="1"/>
  <c r="I100" i="7" s="1"/>
  <c r="F102" i="7"/>
  <c r="G102" i="7" s="1"/>
  <c r="I102" i="7" s="1"/>
  <c r="F8" i="7"/>
  <c r="G8" i="7" s="1"/>
  <c r="I8" i="7" s="1"/>
  <c r="F12" i="7"/>
  <c r="G12" i="7" s="1"/>
  <c r="I12" i="7" s="1"/>
  <c r="F42" i="7"/>
  <c r="G42" i="7" s="1"/>
  <c r="I42" i="7" s="1"/>
  <c r="F61" i="7"/>
  <c r="G61" i="7" s="1"/>
  <c r="I61" i="7" s="1"/>
  <c r="F57" i="7"/>
  <c r="G57" i="7" s="1"/>
  <c r="I57" i="7" s="1"/>
  <c r="F58" i="7"/>
  <c r="G58" i="7" s="1"/>
  <c r="I58" i="7" s="1"/>
  <c r="F63" i="7"/>
  <c r="G63" i="7" s="1"/>
  <c r="I63" i="7" s="1"/>
  <c r="F53" i="7"/>
  <c r="G53" i="7" s="1"/>
  <c r="I53" i="7" s="1"/>
  <c r="F16" i="7"/>
  <c r="G16" i="7" s="1"/>
  <c r="I16" i="7" s="1"/>
  <c r="F18" i="7"/>
  <c r="G18" i="7" s="1"/>
  <c r="I18" i="7" s="1"/>
  <c r="F20" i="7"/>
  <c r="G20" i="7" s="1"/>
  <c r="I20" i="7" s="1"/>
  <c r="F22" i="7"/>
  <c r="G22" i="7" s="1"/>
  <c r="I22" i="7" s="1"/>
  <c r="F24" i="7"/>
  <c r="G24" i="7" s="1"/>
  <c r="I24" i="7" s="1"/>
  <c r="F30" i="7"/>
  <c r="G30" i="7" s="1"/>
  <c r="I30" i="7" s="1"/>
  <c r="F26" i="7"/>
  <c r="G26" i="7" s="1"/>
  <c r="I26" i="7" s="1"/>
  <c r="F15" i="7"/>
  <c r="G15" i="7" s="1"/>
  <c r="I15" i="7" s="1"/>
  <c r="F17" i="7"/>
  <c r="G17" i="7" s="1"/>
  <c r="I17" i="7" s="1"/>
  <c r="F21" i="7"/>
  <c r="G21" i="7" s="1"/>
  <c r="I21" i="7" s="1"/>
  <c r="F25" i="7"/>
  <c r="G25" i="7" s="1"/>
  <c r="I25" i="7" s="1"/>
  <c r="F27" i="7"/>
  <c r="G27" i="7" s="1"/>
  <c r="I27" i="7" s="1"/>
  <c r="F31" i="7"/>
  <c r="G31" i="7" s="1"/>
  <c r="I31" i="7" s="1"/>
  <c r="F19" i="7"/>
  <c r="G19" i="7" s="1"/>
  <c r="I19" i="7" s="1"/>
  <c r="F29" i="7"/>
  <c r="G29" i="7" s="1"/>
  <c r="I29" i="7" s="1"/>
  <c r="G38" i="4"/>
  <c r="F74" i="6"/>
  <c r="G74" i="6" s="1"/>
  <c r="I74" i="6" s="1"/>
  <c r="F98" i="6"/>
  <c r="G98" i="6" s="1"/>
  <c r="I98" i="6" s="1"/>
  <c r="F42" i="6"/>
  <c r="G42" i="6" s="1"/>
  <c r="I42" i="6" s="1"/>
  <c r="F58" i="6"/>
  <c r="G58" i="6" s="1"/>
  <c r="I58" i="6" s="1"/>
  <c r="F53" i="6"/>
  <c r="G53" i="6" s="1"/>
  <c r="I53" i="6" s="1"/>
  <c r="F63" i="6"/>
  <c r="G63" i="6" s="1"/>
  <c r="I63" i="6" s="1"/>
  <c r="F4" i="6"/>
  <c r="G4" i="6" s="1"/>
  <c r="I4" i="6" s="1"/>
  <c r="F6" i="6"/>
  <c r="G6" i="6" s="1"/>
  <c r="I6" i="6" s="1"/>
  <c r="F8" i="6"/>
  <c r="G8" i="6" s="1"/>
  <c r="I8" i="6" s="1"/>
  <c r="F103" i="7"/>
  <c r="G103" i="7" s="1"/>
  <c r="I103" i="7" s="1"/>
  <c r="F83" i="7"/>
  <c r="G83" i="7" s="1"/>
  <c r="I83" i="7" s="1"/>
  <c r="F78" i="7"/>
  <c r="G78" i="7" s="1"/>
  <c r="I78" i="7" s="1"/>
  <c r="F88" i="7"/>
  <c r="G88" i="7" s="1"/>
  <c r="I88" i="7" s="1"/>
  <c r="F98" i="7"/>
  <c r="G98" i="7" s="1"/>
  <c r="I98" i="7" s="1"/>
  <c r="F93" i="7"/>
  <c r="G93" i="7" s="1"/>
  <c r="I93" i="7" s="1"/>
  <c r="F75" i="7"/>
  <c r="G75" i="7" s="1"/>
  <c r="I75" i="7" s="1"/>
  <c r="F74" i="7"/>
  <c r="G74" i="7" s="1"/>
  <c r="I74" i="7" s="1"/>
  <c r="E69" i="7"/>
  <c r="F3" i="7"/>
  <c r="G3" i="7" s="1"/>
  <c r="F13" i="7"/>
  <c r="G13" i="7" s="1"/>
  <c r="I13" i="7" s="1"/>
  <c r="F23" i="7"/>
  <c r="G23" i="7" s="1"/>
  <c r="I23" i="7" s="1"/>
  <c r="G33" i="7"/>
  <c r="I33" i="7" s="1"/>
  <c r="F4" i="7"/>
  <c r="F28" i="7"/>
  <c r="G28" i="7" s="1"/>
  <c r="I28" i="7" s="1"/>
  <c r="E69" i="6"/>
  <c r="E104" i="7"/>
  <c r="H4" i="4"/>
  <c r="H5" i="4" s="1"/>
  <c r="H6" i="4" s="1"/>
  <c r="H7" i="4" s="1"/>
  <c r="H8" i="4" s="1"/>
  <c r="H9" i="4" s="1"/>
  <c r="H10" i="4" s="1"/>
  <c r="H11" i="4" s="1"/>
  <c r="H12" i="4" s="1"/>
  <c r="H13" i="4" s="1"/>
  <c r="H14" i="4" s="1"/>
  <c r="H15" i="4" s="1"/>
  <c r="H16" i="4" s="1"/>
  <c r="H17" i="4" s="1"/>
  <c r="H18" i="4" s="1"/>
  <c r="H19" i="4" s="1"/>
  <c r="H20" i="4" s="1"/>
  <c r="H21" i="4" s="1"/>
  <c r="H22" i="4" s="1"/>
  <c r="H23" i="4" s="1"/>
  <c r="H24" i="4" s="1"/>
  <c r="H25" i="4" s="1"/>
  <c r="H26" i="4" s="1"/>
  <c r="H27" i="4" s="1"/>
  <c r="H28" i="4" s="1"/>
  <c r="H29" i="4" s="1"/>
  <c r="H30" i="4" s="1"/>
  <c r="H31" i="4" s="1"/>
  <c r="H32" i="4" s="1"/>
  <c r="H33" i="4" s="1"/>
  <c r="E29" i="4"/>
  <c r="E31" i="4"/>
  <c r="E33" i="4"/>
  <c r="B34" i="4"/>
  <c r="C34" i="4"/>
  <c r="E34" i="4" s="1"/>
  <c r="H3" i="3"/>
  <c r="H4" i="3"/>
  <c r="H5" i="3"/>
  <c r="H2" i="3"/>
  <c r="G3" i="3"/>
  <c r="G4" i="3"/>
  <c r="G5" i="3"/>
  <c r="G2" i="3"/>
  <c r="F3" i="3"/>
  <c r="F4" i="3"/>
  <c r="F5" i="3"/>
  <c r="F2" i="3"/>
  <c r="C2" i="3"/>
  <c r="F104" i="8" l="1"/>
  <c r="G104" i="7"/>
  <c r="F69" i="8"/>
  <c r="G69" i="8" s="1"/>
  <c r="F34" i="8"/>
  <c r="I3" i="8"/>
  <c r="I73" i="4"/>
  <c r="I38" i="4"/>
  <c r="I3" i="6"/>
  <c r="F64" i="6"/>
  <c r="G64" i="6" s="1"/>
  <c r="I64" i="6" s="1"/>
  <c r="F43" i="6"/>
  <c r="G43" i="6" s="1"/>
  <c r="I43" i="6" s="1"/>
  <c r="I73" i="7"/>
  <c r="I38" i="7"/>
  <c r="I69" i="7" s="1"/>
  <c r="C22" i="1" s="1"/>
  <c r="G69" i="7"/>
  <c r="I3" i="7"/>
  <c r="G4" i="7"/>
  <c r="I4" i="7" s="1"/>
  <c r="F34" i="7"/>
  <c r="F88" i="6"/>
  <c r="G88" i="6" s="1"/>
  <c r="I88" i="6" s="1"/>
  <c r="F97" i="6"/>
  <c r="G97" i="6" s="1"/>
  <c r="I97" i="6" s="1"/>
  <c r="F89" i="6"/>
  <c r="G89" i="6" s="1"/>
  <c r="I89" i="6" s="1"/>
  <c r="F91" i="6"/>
  <c r="G91" i="6" s="1"/>
  <c r="I91" i="6" s="1"/>
  <c r="F92" i="6"/>
  <c r="G92" i="6" s="1"/>
  <c r="I92" i="6" s="1"/>
  <c r="F46" i="6"/>
  <c r="G46" i="6" s="1"/>
  <c r="I46" i="6" s="1"/>
  <c r="F54" i="6"/>
  <c r="G54" i="6" s="1"/>
  <c r="I54" i="6" s="1"/>
  <c r="F75" i="6"/>
  <c r="G75" i="6" s="1"/>
  <c r="I75" i="6" s="1"/>
  <c r="F51" i="6"/>
  <c r="G51" i="6" s="1"/>
  <c r="I51" i="6" s="1"/>
  <c r="F27" i="6"/>
  <c r="G27" i="6" s="1"/>
  <c r="I27" i="6" s="1"/>
  <c r="F103" i="6"/>
  <c r="G103" i="6" s="1"/>
  <c r="I103" i="6" s="1"/>
  <c r="F67" i="6"/>
  <c r="G67" i="6" s="1"/>
  <c r="I67" i="6" s="1"/>
  <c r="F94" i="6"/>
  <c r="G94" i="6" s="1"/>
  <c r="I94" i="6" s="1"/>
  <c r="F73" i="6"/>
  <c r="G73" i="6" s="1"/>
  <c r="F49" i="6"/>
  <c r="G49" i="6" s="1"/>
  <c r="I49" i="6" s="1"/>
  <c r="F25" i="6"/>
  <c r="G25" i="6" s="1"/>
  <c r="I25" i="6" s="1"/>
  <c r="F59" i="6"/>
  <c r="G59" i="6" s="1"/>
  <c r="I59" i="6" s="1"/>
  <c r="F38" i="6"/>
  <c r="G38" i="6" s="1"/>
  <c r="F102" i="6"/>
  <c r="G102" i="6" s="1"/>
  <c r="I102" i="6" s="1"/>
  <c r="F80" i="6"/>
  <c r="G80" i="6" s="1"/>
  <c r="I80" i="6" s="1"/>
  <c r="F86" i="6"/>
  <c r="G86" i="6" s="1"/>
  <c r="I86" i="6" s="1"/>
  <c r="F62" i="6"/>
  <c r="G62" i="6" s="1"/>
  <c r="I62" i="6" s="1"/>
  <c r="F41" i="6"/>
  <c r="G41" i="6" s="1"/>
  <c r="I41" i="6" s="1"/>
  <c r="F83" i="6"/>
  <c r="G83" i="6" s="1"/>
  <c r="I83" i="6" s="1"/>
  <c r="F99" i="6"/>
  <c r="G99" i="6" s="1"/>
  <c r="I99" i="6" s="1"/>
  <c r="F81" i="6"/>
  <c r="G81" i="6" s="1"/>
  <c r="I81" i="6" s="1"/>
  <c r="F57" i="6"/>
  <c r="G57" i="6" s="1"/>
  <c r="I57" i="6" s="1"/>
  <c r="F33" i="6"/>
  <c r="G33" i="6" s="1"/>
  <c r="I33" i="6" s="1"/>
  <c r="F78" i="6"/>
  <c r="G78" i="6" s="1"/>
  <c r="I78" i="6" s="1"/>
  <c r="F30" i="6"/>
  <c r="G30" i="6" s="1"/>
  <c r="I30" i="6" s="1"/>
  <c r="F96" i="6"/>
  <c r="G96" i="6" s="1"/>
  <c r="I96" i="6" s="1"/>
  <c r="G73" i="8"/>
  <c r="F84" i="6"/>
  <c r="G84" i="6" s="1"/>
  <c r="I84" i="6" s="1"/>
  <c r="F100" i="6"/>
  <c r="G100" i="6" s="1"/>
  <c r="I100" i="6" s="1"/>
  <c r="F69" i="7"/>
  <c r="F104" i="7"/>
  <c r="I104" i="7"/>
  <c r="D22" i="1" s="1"/>
  <c r="D31" i="4"/>
  <c r="F31" i="4" s="1"/>
  <c r="D27" i="4"/>
  <c r="D23" i="4"/>
  <c r="D19" i="4"/>
  <c r="D15" i="4"/>
  <c r="D9" i="4"/>
  <c r="D7" i="4"/>
  <c r="D5" i="4"/>
  <c r="E27" i="4"/>
  <c r="E23" i="4"/>
  <c r="E21" i="4"/>
  <c r="E17" i="4"/>
  <c r="E15" i="4"/>
  <c r="E13" i="4"/>
  <c r="E11" i="4"/>
  <c r="E9" i="4"/>
  <c r="E7" i="4"/>
  <c r="D33" i="4"/>
  <c r="F33" i="4" s="1"/>
  <c r="D29" i="4"/>
  <c r="F29" i="4" s="1"/>
  <c r="D25" i="4"/>
  <c r="D21" i="4"/>
  <c r="D17" i="4"/>
  <c r="D11" i="4"/>
  <c r="F11" i="4" s="1"/>
  <c r="E32" i="4"/>
  <c r="E26" i="4"/>
  <c r="E20" i="4"/>
  <c r="E14" i="4"/>
  <c r="E8" i="4"/>
  <c r="D32" i="4"/>
  <c r="D28" i="4"/>
  <c r="D24" i="4"/>
  <c r="D20" i="4"/>
  <c r="D16" i="4"/>
  <c r="D12" i="4"/>
  <c r="D8" i="4"/>
  <c r="D6" i="4"/>
  <c r="D4" i="4"/>
  <c r="E25" i="4"/>
  <c r="E19" i="4"/>
  <c r="E5" i="4"/>
  <c r="E3" i="4"/>
  <c r="F3" i="4" s="1"/>
  <c r="D13" i="4"/>
  <c r="E30" i="4"/>
  <c r="E28" i="4"/>
  <c r="E24" i="4"/>
  <c r="E22" i="4"/>
  <c r="E18" i="4"/>
  <c r="E16" i="4"/>
  <c r="E12" i="4"/>
  <c r="E10" i="4"/>
  <c r="E6" i="4"/>
  <c r="E4" i="4"/>
  <c r="F4" i="4" s="1"/>
  <c r="D34" i="4"/>
  <c r="D30" i="4"/>
  <c r="D26" i="4"/>
  <c r="D22" i="4"/>
  <c r="F22" i="4" s="1"/>
  <c r="D18" i="4"/>
  <c r="D14" i="4"/>
  <c r="D10" i="4"/>
  <c r="F18" i="4" l="1"/>
  <c r="F14" i="4"/>
  <c r="F17" i="4"/>
  <c r="I73" i="8"/>
  <c r="F23" i="4"/>
  <c r="F24" i="4"/>
  <c r="F28" i="4"/>
  <c r="F13" i="4"/>
  <c r="F25" i="4"/>
  <c r="F19" i="4"/>
  <c r="F8" i="4"/>
  <c r="F5" i="4"/>
  <c r="F7" i="4"/>
  <c r="F6" i="4"/>
  <c r="F9" i="4"/>
  <c r="F27" i="4"/>
  <c r="F15" i="4"/>
  <c r="F16" i="4"/>
  <c r="F10" i="4"/>
  <c r="F12" i="4"/>
  <c r="F20" i="4"/>
  <c r="F26" i="4"/>
  <c r="F21" i="4"/>
  <c r="F30" i="4"/>
  <c r="F32" i="4"/>
  <c r="I73" i="6"/>
  <c r="I104" i="6" s="1"/>
  <c r="D23" i="1" s="1"/>
  <c r="G104" i="6"/>
  <c r="I38" i="6"/>
  <c r="I69" i="6" s="1"/>
  <c r="C23" i="1" s="1"/>
  <c r="G69" i="6"/>
  <c r="G34" i="6"/>
  <c r="I34" i="6"/>
  <c r="B23" i="1" s="1"/>
  <c r="I34" i="7"/>
  <c r="B22" i="1" s="1"/>
  <c r="G34" i="7"/>
  <c r="F34" i="6"/>
  <c r="F69" i="6"/>
  <c r="F104" i="6"/>
  <c r="G3" i="4"/>
  <c r="F34" i="4" l="1"/>
  <c r="I3" i="4"/>
  <c r="G18" i="4" l="1"/>
  <c r="I18" i="4" s="1"/>
  <c r="G25" i="4"/>
  <c r="I25" i="4" s="1"/>
  <c r="G9" i="4"/>
  <c r="I9" i="4" s="1"/>
  <c r="G22" i="4"/>
  <c r="I22" i="4" s="1"/>
  <c r="G16" i="4"/>
  <c r="I16" i="4" s="1"/>
  <c r="G6" i="4"/>
  <c r="I6" i="4" s="1"/>
  <c r="G23" i="4"/>
  <c r="I23" i="4" s="1"/>
  <c r="G26" i="4"/>
  <c r="I26" i="4" s="1"/>
  <c r="G15" i="4"/>
  <c r="I15" i="4" s="1"/>
  <c r="G10" i="4"/>
  <c r="I10" i="4" s="1"/>
  <c r="G8" i="4"/>
  <c r="I8" i="4" s="1"/>
  <c r="G14" i="4"/>
  <c r="I14" i="4" s="1"/>
  <c r="G13" i="4"/>
  <c r="I13" i="4" s="1"/>
  <c r="G30" i="4"/>
  <c r="I30" i="4" s="1"/>
  <c r="G29" i="4"/>
  <c r="I29" i="4" s="1"/>
  <c r="G12" i="4"/>
  <c r="I12" i="4" s="1"/>
  <c r="G21" i="4"/>
  <c r="I21" i="4" s="1"/>
  <c r="G5" i="4"/>
  <c r="G20" i="4"/>
  <c r="I20" i="4" s="1"/>
  <c r="G33" i="4"/>
  <c r="G28" i="4"/>
  <c r="I28" i="4" s="1"/>
  <c r="G19" i="4"/>
  <c r="I19" i="4" s="1"/>
  <c r="G4" i="4"/>
  <c r="I4" i="4" s="1"/>
  <c r="G24" i="4"/>
  <c r="I24" i="4" s="1"/>
  <c r="G27" i="4"/>
  <c r="I27" i="4" s="1"/>
  <c r="G32" i="4"/>
  <c r="I32" i="4" s="1"/>
  <c r="G31" i="4"/>
  <c r="I31" i="4" s="1"/>
  <c r="G17" i="4"/>
  <c r="I17" i="4" s="1"/>
  <c r="G11" i="4"/>
  <c r="I11" i="4" s="1"/>
  <c r="G7" i="4"/>
  <c r="I7" i="4" s="1"/>
  <c r="I5" i="4" l="1"/>
  <c r="G34" i="4"/>
  <c r="I33" i="4"/>
  <c r="I34" i="4" l="1"/>
  <c r="B21" i="1" s="1"/>
  <c r="G42" i="4"/>
  <c r="I42" i="4" s="1"/>
  <c r="G59" i="4"/>
  <c r="I59" i="4" s="1"/>
  <c r="G55" i="4"/>
  <c r="I55" i="4" s="1"/>
  <c r="G49" i="4"/>
  <c r="I49" i="4" s="1"/>
  <c r="G41" i="4"/>
  <c r="I41" i="4" s="1"/>
  <c r="G48" i="4"/>
  <c r="I48" i="4" s="1"/>
  <c r="G54" i="4"/>
  <c r="I54" i="4" s="1"/>
  <c r="G39" i="4"/>
  <c r="G51" i="4"/>
  <c r="I51" i="4" s="1"/>
  <c r="G40" i="4"/>
  <c r="I40" i="4" s="1"/>
  <c r="G52" i="4"/>
  <c r="I52" i="4" s="1"/>
  <c r="G68" i="4"/>
  <c r="I68" i="4" s="1"/>
  <c r="G64" i="4"/>
  <c r="I64" i="4" s="1"/>
  <c r="G63" i="4"/>
  <c r="I63" i="4" s="1"/>
  <c r="G47" i="4"/>
  <c r="I47" i="4" s="1"/>
  <c r="G67" i="4"/>
  <c r="I67" i="4" s="1"/>
  <c r="G56" i="4"/>
  <c r="I56" i="4" s="1"/>
  <c r="G58" i="4"/>
  <c r="I58" i="4" s="1"/>
  <c r="G53" i="4"/>
  <c r="I53" i="4"/>
  <c r="G45" i="4"/>
  <c r="I45" i="4" s="1"/>
  <c r="G65" i="4"/>
  <c r="I65" i="4" s="1"/>
  <c r="G44" i="4"/>
  <c r="I44" i="4" s="1"/>
  <c r="G46" i="4"/>
  <c r="I46" i="4" s="1"/>
  <c r="G43" i="4"/>
  <c r="I43" i="4" s="1"/>
  <c r="G61" i="4"/>
  <c r="I61" i="4" s="1"/>
  <c r="G50" i="4"/>
  <c r="I50" i="4" s="1"/>
  <c r="G62" i="4"/>
  <c r="I62" i="4" s="1"/>
  <c r="G66" i="4"/>
  <c r="I66" i="4" s="1"/>
  <c r="G60" i="4"/>
  <c r="I60" i="4" s="1"/>
  <c r="G57" i="4"/>
  <c r="I57" i="4" s="1"/>
  <c r="I39" i="4" l="1"/>
  <c r="G69" i="4"/>
  <c r="I69" i="4" l="1"/>
  <c r="C21" i="1" s="1"/>
  <c r="G79" i="4"/>
  <c r="I79" i="4" s="1"/>
  <c r="G75" i="4"/>
  <c r="I75" i="4" s="1"/>
  <c r="G102" i="4"/>
  <c r="I102" i="4" s="1"/>
  <c r="G78" i="4"/>
  <c r="I78" i="4" s="1"/>
  <c r="G96" i="4"/>
  <c r="I96" i="4" s="1"/>
  <c r="G85" i="4"/>
  <c r="I85" i="4" s="1"/>
  <c r="G99" i="4"/>
  <c r="I99" i="4" s="1"/>
  <c r="G95" i="4"/>
  <c r="I95" i="4" s="1"/>
  <c r="G100" i="4"/>
  <c r="I100" i="4" s="1"/>
  <c r="G92" i="4"/>
  <c r="I92" i="4" s="1"/>
  <c r="G98" i="4"/>
  <c r="I98" i="4" s="1"/>
  <c r="G103" i="4"/>
  <c r="I103" i="4" s="1"/>
  <c r="G89" i="4"/>
  <c r="I89" i="4" s="1"/>
  <c r="G90" i="4"/>
  <c r="I90" i="4" s="1"/>
  <c r="G76" i="4"/>
  <c r="G93" i="4"/>
  <c r="I93" i="4" s="1"/>
  <c r="G97" i="4"/>
  <c r="I97" i="4" s="1"/>
  <c r="G87" i="4"/>
  <c r="I87" i="4" s="1"/>
  <c r="G88" i="4"/>
  <c r="I88" i="4" s="1"/>
  <c r="G77" i="4"/>
  <c r="I77" i="4" s="1"/>
  <c r="G101" i="4"/>
  <c r="I101" i="4" s="1"/>
  <c r="G84" i="4"/>
  <c r="I84" i="4" s="1"/>
  <c r="G83" i="4"/>
  <c r="I83" i="4" s="1"/>
  <c r="G74" i="4"/>
  <c r="I74" i="4" s="1"/>
  <c r="G81" i="4"/>
  <c r="I81" i="4" s="1"/>
  <c r="G82" i="4"/>
  <c r="I82" i="4" s="1"/>
  <c r="G91" i="4"/>
  <c r="I91" i="4" s="1"/>
  <c r="G94" i="4"/>
  <c r="I94" i="4" s="1"/>
  <c r="G86" i="4"/>
  <c r="I86" i="4"/>
  <c r="G80" i="4"/>
  <c r="I80" i="4" s="1"/>
  <c r="I76" i="4" l="1"/>
  <c r="I104" i="4" s="1"/>
  <c r="D21" i="1" s="1"/>
  <c r="G104" i="4"/>
  <c r="G33" i="8"/>
  <c r="I33" i="8" s="1"/>
  <c r="G25" i="8"/>
  <c r="I25" i="8" s="1"/>
  <c r="G16" i="8"/>
  <c r="I16" i="8" s="1"/>
  <c r="G23" i="8"/>
  <c r="I23" i="8" s="1"/>
  <c r="G4" i="8"/>
  <c r="G24" i="8"/>
  <c r="I24" i="8" s="1"/>
  <c r="G22" i="8"/>
  <c r="I22" i="8" s="1"/>
  <c r="G30" i="8"/>
  <c r="I30" i="8" s="1"/>
  <c r="G32" i="8"/>
  <c r="I32" i="8" s="1"/>
  <c r="G27" i="8"/>
  <c r="I27" i="8" s="1"/>
  <c r="G19" i="8"/>
  <c r="I19" i="8" s="1"/>
  <c r="G10" i="8"/>
  <c r="I10" i="8" s="1"/>
  <c r="G29" i="8"/>
  <c r="I29" i="8" s="1"/>
  <c r="G12" i="8"/>
  <c r="I12" i="8" s="1"/>
  <c r="G9" i="8"/>
  <c r="I9" i="8" s="1"/>
  <c r="G31" i="8"/>
  <c r="I31" i="8" s="1"/>
  <c r="G5" i="8"/>
  <c r="I5" i="8" s="1"/>
  <c r="G17" i="8"/>
  <c r="I17" i="8" s="1"/>
  <c r="G18" i="8"/>
  <c r="I18" i="8" s="1"/>
  <c r="G15" i="8"/>
  <c r="I15" i="8" s="1"/>
  <c r="G14" i="8"/>
  <c r="I14" i="8" s="1"/>
  <c r="G8" i="8"/>
  <c r="I8" i="8" s="1"/>
  <c r="G6" i="8"/>
  <c r="I6" i="8" s="1"/>
  <c r="G20" i="8"/>
  <c r="I20" i="8" s="1"/>
  <c r="G28" i="8"/>
  <c r="I28" i="8" s="1"/>
  <c r="G26" i="8"/>
  <c r="I26" i="8" s="1"/>
  <c r="G13" i="8"/>
  <c r="I13" i="8" s="1"/>
  <c r="G11" i="8"/>
  <c r="I11" i="8" s="1"/>
  <c r="G21" i="8"/>
  <c r="I21" i="8" s="1"/>
  <c r="G7" i="8"/>
  <c r="I7" i="8" s="1"/>
  <c r="I4" i="8" l="1"/>
  <c r="G34" i="8"/>
  <c r="I34" i="8"/>
  <c r="B20" i="1" s="1"/>
  <c r="G44" i="8"/>
  <c r="I44" i="8" s="1"/>
  <c r="G64" i="8"/>
  <c r="I64" i="8" s="1"/>
  <c r="G60" i="8"/>
  <c r="I60" i="8" s="1"/>
  <c r="G54" i="8"/>
  <c r="I54" i="8" s="1"/>
  <c r="G42" i="8"/>
  <c r="I42" i="8" s="1"/>
  <c r="G39" i="8"/>
  <c r="I39" i="8" s="1"/>
  <c r="G67" i="8"/>
  <c r="I67" i="8" s="1"/>
  <c r="G45" i="8"/>
  <c r="I45" i="8" s="1"/>
  <c r="G63" i="8"/>
  <c r="I63" i="8" s="1"/>
  <c r="G50" i="8"/>
  <c r="I50" i="8" s="1"/>
  <c r="G61" i="8"/>
  <c r="I61" i="8" s="1"/>
  <c r="G68" i="8"/>
  <c r="I68" i="8"/>
  <c r="G55" i="8"/>
  <c r="I55" i="8" s="1"/>
  <c r="G57" i="8"/>
  <c r="I57" i="8" s="1"/>
  <c r="G52" i="8"/>
  <c r="I52" i="8" s="1"/>
  <c r="G47" i="8"/>
  <c r="I47" i="8" s="1"/>
  <c r="G48" i="8"/>
  <c r="I48" i="8" s="1"/>
  <c r="G41" i="8"/>
  <c r="I41" i="8" s="1"/>
  <c r="G65" i="8"/>
  <c r="I65" i="8" s="1"/>
  <c r="G59" i="8"/>
  <c r="I59" i="8" s="1"/>
  <c r="G46" i="8"/>
  <c r="I46" i="8" s="1"/>
  <c r="G49" i="8"/>
  <c r="I49" i="8" s="1"/>
  <c r="G58" i="8"/>
  <c r="I58" i="8" s="1"/>
  <c r="G56" i="8"/>
  <c r="I56" i="8" s="1"/>
  <c r="G40" i="8"/>
  <c r="I40" i="8" s="1"/>
  <c r="G43" i="8"/>
  <c r="I43" i="8"/>
  <c r="G66" i="8"/>
  <c r="I66" i="8" s="1"/>
  <c r="G51" i="8"/>
  <c r="I51" i="8" s="1"/>
  <c r="G53" i="8"/>
  <c r="I53" i="8" s="1"/>
  <c r="G62" i="8"/>
  <c r="I62" i="8" s="1"/>
  <c r="I69" i="8" l="1"/>
  <c r="C20" i="1" s="1"/>
  <c r="G76" i="8"/>
  <c r="I76" i="8" s="1"/>
  <c r="G84" i="8"/>
  <c r="I84" i="8" s="1"/>
  <c r="G86" i="8"/>
  <c r="I86" i="8" s="1"/>
  <c r="G91" i="8"/>
  <c r="I91" i="8" s="1"/>
  <c r="G89" i="8"/>
  <c r="I89" i="8" s="1"/>
  <c r="G92" i="8"/>
  <c r="I92" i="8" s="1"/>
  <c r="G90" i="8"/>
  <c r="I90" i="8" s="1"/>
  <c r="G98" i="8"/>
  <c r="I98" i="8" s="1"/>
  <c r="G74" i="8"/>
  <c r="G88" i="8"/>
  <c r="I88" i="8" s="1"/>
  <c r="G82" i="8"/>
  <c r="I82" i="8" s="1"/>
  <c r="G78" i="8"/>
  <c r="I78" i="8" s="1"/>
  <c r="G95" i="8"/>
  <c r="I95" i="8" s="1"/>
  <c r="G85" i="8"/>
  <c r="I85" i="8" s="1"/>
  <c r="G87" i="8"/>
  <c r="I87" i="8" s="1"/>
  <c r="G81" i="8"/>
  <c r="I81" i="8" s="1"/>
  <c r="G77" i="8"/>
  <c r="I77" i="8" s="1"/>
  <c r="G79" i="8"/>
  <c r="I79" i="8" s="1"/>
  <c r="G100" i="8"/>
  <c r="I100" i="8" s="1"/>
  <c r="G96" i="8"/>
  <c r="I96" i="8" s="1"/>
  <c r="G83" i="8"/>
  <c r="I83" i="8" s="1"/>
  <c r="G99" i="8"/>
  <c r="I99" i="8" s="1"/>
  <c r="G103" i="8"/>
  <c r="I103" i="8" s="1"/>
  <c r="G93" i="8"/>
  <c r="I93" i="8" s="1"/>
  <c r="G97" i="8"/>
  <c r="I97" i="8" s="1"/>
  <c r="G102" i="8"/>
  <c r="I102" i="8" s="1"/>
  <c r="G94" i="8"/>
  <c r="I94" i="8" s="1"/>
  <c r="G80" i="8"/>
  <c r="I80" i="8" s="1"/>
  <c r="G101" i="8"/>
  <c r="I101" i="8" s="1"/>
  <c r="G75" i="8"/>
  <c r="I75" i="8" s="1"/>
  <c r="I74" i="8" l="1"/>
  <c r="I104" i="8" s="1"/>
  <c r="D20" i="1" s="1"/>
  <c r="G104" i="8"/>
</calcChain>
</file>

<file path=xl/sharedStrings.xml><?xml version="1.0" encoding="utf-8"?>
<sst xmlns="http://schemas.openxmlformats.org/spreadsheetml/2006/main" count="186" uniqueCount="62">
  <si>
    <t>Review of monitoring report (days)</t>
  </si>
  <si>
    <t>Site Visit (days)</t>
  </si>
  <si>
    <t>Review of monitoring report (£)</t>
  </si>
  <si>
    <t>Site Visit (£)</t>
  </si>
  <si>
    <t>Year total</t>
  </si>
  <si>
    <t>Inflation (3.5%)</t>
  </si>
  <si>
    <t>TOTAL</t>
  </si>
  <si>
    <t>Fee per:</t>
  </si>
  <si>
    <t>Habitat unit</t>
  </si>
  <si>
    <t>Hedgerow unit</t>
  </si>
  <si>
    <t>River unit</t>
  </si>
  <si>
    <t>TOTALS</t>
  </si>
  <si>
    <t>Offset Site Name</t>
  </si>
  <si>
    <t>Size (ha)</t>
  </si>
  <si>
    <t>Habitat units generated</t>
  </si>
  <si>
    <t>Hedgerow units generated</t>
  </si>
  <si>
    <t>River units generated</t>
  </si>
  <si>
    <t>Habitat units generated per ha</t>
  </si>
  <si>
    <t>Hedgerow units generated per ha</t>
  </si>
  <si>
    <t>River units generated per ha</t>
  </si>
  <si>
    <t>Main habitat</t>
  </si>
  <si>
    <t>Rammamere Heath</t>
  </si>
  <si>
    <t>Grassland</t>
  </si>
  <si>
    <t>Abbots Brook Field</t>
  </si>
  <si>
    <t>Iver Heath Fields</t>
  </si>
  <si>
    <t>BNG Meadow, Great Missenden</t>
  </si>
  <si>
    <t>Assumptions</t>
  </si>
  <si>
    <t>BNG Officer Day Rate</t>
  </si>
  <si>
    <t>Very Small Sites (0 to 2ha in size) - Moderate technical difficulty</t>
  </si>
  <si>
    <t>Very Small Sites (0 to 2ha in size) - High technical difficulty</t>
  </si>
  <si>
    <t>Small Sites (2+ to 10ha in size) - Low technical difficulty</t>
  </si>
  <si>
    <t>Small Sites (2+ to 10ha in size) - Moderate technical difficulty</t>
  </si>
  <si>
    <t>Small Sites (2+ to 10ha in size) - High technical difficulty</t>
  </si>
  <si>
    <t>Year Total plus Corporate Overheads (40%)</t>
  </si>
  <si>
    <t>Shropshire Council Biodiversity Net Gain Monitoring Fee Calculator</t>
  </si>
  <si>
    <t>Scheme Year</t>
  </si>
  <si>
    <t>0 (initial monitoring plan)</t>
  </si>
  <si>
    <t>Very Small Sites (0 to 2ha in size) - Low technical difficulty</t>
  </si>
  <si>
    <t>Small (2+ to 10ha)</t>
  </si>
  <si>
    <t>Moderate</t>
  </si>
  <si>
    <t>Low</t>
  </si>
  <si>
    <t>High</t>
  </si>
  <si>
    <t>Very Small (0 to 2ha)</t>
  </si>
  <si>
    <t>Medium (10+ to 20ha)</t>
  </si>
  <si>
    <t>Large (20+ to 40ha)</t>
  </si>
  <si>
    <t>Medium Sites (10+ to 20ha in size) - Low technical difficulty</t>
  </si>
  <si>
    <t>Medium Sites (10+ to 20ha in size) - Moderate technical difficulty</t>
  </si>
  <si>
    <t>Medium Sites (10+ to 20ha in size) - High technical difficulty</t>
  </si>
  <si>
    <t>Large Sites (20+ to 40ha in size) - Low technical difficulty</t>
  </si>
  <si>
    <t>Large Sites (20+ to 40ha in size) - Moderate technical difficulty</t>
  </si>
  <si>
    <t>Large Sites (20+ to 40ha in size) - High technical difficulty</t>
  </si>
  <si>
    <t>Technical difficulty</t>
  </si>
  <si>
    <t>Monitoring Fee Lookup Table:</t>
  </si>
  <si>
    <t>Size</t>
  </si>
  <si>
    <t xml:space="preserve"> </t>
  </si>
  <si>
    <t xml:space="preserve">The monitoring fee in this calculator is based on the size of the biodiversity gain site and the technical difficulty of the habitats to be created (as set out within the BNG metric). Professional judgement will be applied where required. </t>
  </si>
  <si>
    <t xml:space="preserve">If the site is to be managed by an organisation with a proven track record of creating and managing habitat for nature conservation (i.e. they have more than 10 existing sites being managed appropriately), then a reduced fee may be agreed.  </t>
  </si>
  <si>
    <t>The monitoring fee is charged so that we can cover our costs of reviewing the monitoring reports, visit the site where necessary and work with the site owner to agree remedial measures if required.</t>
  </si>
  <si>
    <t>Inflation</t>
  </si>
  <si>
    <t>For biodiversity gain sites greater than 40ha, a bespoke fee will be needed.</t>
  </si>
  <si>
    <t>We will review monitoring reports sent in by the manager of the site at the required intervals, and carry out site visits at set intervals.</t>
  </si>
  <si>
    <t>Shropshire Council will monitor progress towards achieving the stated outcomes for all on-site and off-site Biodiversity Net Gain (BNG) schemes that we regulate - this means those which we enter a s106 agreement with for the purpose of securing the habitat management on a site for 30+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</si>
</sst>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quot;£&quot;#,##0.00"/>
    <numFmt numFmtId="165" formatCode="&quot;£&quot;#,##0"/>
    <numFmt numFmtId="166" formatCode="0.000"/>
  </numFmts>
  <fonts count="8" x14ac:knownFonts="1">
    <font>
      <sz val="12"/>
      <color theme="1"/>
      <name val="Calibri"/>
      <family val="2"/>
    </font>
    <font>
      <b/>
      <sz val="12"/>
      <color theme="1"/>
      <name val="Calibri"/>
      <family val="2"/>
    </font>
    <font>
      <b/>
      <sz val="16"/>
      <color theme="1"/>
      <name val="Calibri"/>
      <family val="2"/>
    </font>
    <font>
      <b/>
      <sz val="12"/>
      <name val="Calibri"/>
      <family val="2"/>
    </font>
    <font>
      <sz val="12"/>
      <color theme="1"/>
      <name val="Calibri"/>
      <family val="2"/>
    </font>
    <font>
      <b/>
      <sz val="18"/>
      <color theme="1"/>
      <name val="Calibri"/>
      <family val="2"/>
    </font>
    <font>
      <sz val="12"/>
      <name val="Calibri"/>
      <family val="2"/>
    </font>
    <font>
      <b/>
      <u/>
      <sz val="12"/>
      <name val="Calibri"/>
      <family val="2"/>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4" fillId="0" borderId="0" applyFont="0" applyFill="0" applyBorder="0" applyAlignment="0" applyProtection="0"/>
  </cellStyleXfs>
  <cellXfs count="58">
    <xf numFmtId="0" fontId="0" fillId="0" borderId="0" xfId="0"/>
    <xf numFmtId="0" fontId="0" fillId="2" borderId="9" xfId="0" applyFill="1" applyBorder="1"/>
    <xf numFmtId="0" fontId="0" fillId="2" borderId="10" xfId="0" applyFill="1" applyBorder="1"/>
    <xf numFmtId="0" fontId="0" fillId="2" borderId="14" xfId="0" applyFill="1" applyBorder="1"/>
    <xf numFmtId="0" fontId="0" fillId="2" borderId="15" xfId="0" applyFill="1" applyBorder="1"/>
    <xf numFmtId="0" fontId="0" fillId="0" borderId="0" xfId="0" applyAlignment="1">
      <alignment wrapText="1"/>
    </xf>
    <xf numFmtId="0" fontId="1" fillId="0" borderId="0" xfId="0" applyFont="1" applyAlignment="1">
      <alignment wrapText="1"/>
    </xf>
    <xf numFmtId="0" fontId="1" fillId="0" borderId="1" xfId="0" applyFont="1" applyBorder="1"/>
    <xf numFmtId="0" fontId="0" fillId="0" borderId="2" xfId="0" applyBorder="1"/>
    <xf numFmtId="6" fontId="3" fillId="0" borderId="10" xfId="0" applyNumberFormat="1" applyFont="1" applyBorder="1"/>
    <xf numFmtId="0" fontId="0" fillId="2" borderId="13" xfId="0" applyFill="1" applyBorder="1"/>
    <xf numFmtId="6" fontId="0" fillId="0" borderId="0" xfId="0" applyNumberFormat="1"/>
    <xf numFmtId="6" fontId="0" fillId="0" borderId="0" xfId="0" applyNumberFormat="1" applyAlignment="1">
      <alignment horizontal="center" vertical="top"/>
    </xf>
    <xf numFmtId="0" fontId="0" fillId="0" borderId="0" xfId="0" applyAlignment="1">
      <alignment horizontal="center" vertical="top"/>
    </xf>
    <xf numFmtId="0" fontId="1" fillId="0" borderId="16" xfId="0" applyFont="1" applyBorder="1" applyAlignment="1">
      <alignment horizontal="center" vertical="top" wrapText="1"/>
    </xf>
    <xf numFmtId="0" fontId="1" fillId="0" borderId="17" xfId="0" applyFont="1" applyBorder="1" applyAlignment="1">
      <alignment horizontal="center" vertical="top" wrapText="1"/>
    </xf>
    <xf numFmtId="0" fontId="1" fillId="0" borderId="18" xfId="0" applyFont="1" applyBorder="1" applyAlignment="1">
      <alignment horizontal="center" vertical="top" wrapText="1"/>
    </xf>
    <xf numFmtId="0" fontId="5" fillId="0" borderId="0" xfId="0" applyFont="1" applyAlignment="1">
      <alignment horizontal="left" vertical="top"/>
    </xf>
    <xf numFmtId="0" fontId="1" fillId="0" borderId="0" xfId="0" applyFont="1" applyAlignment="1">
      <alignment horizontal="center" vertical="top" wrapText="1"/>
    </xf>
    <xf numFmtId="0" fontId="0" fillId="0" borderId="3" xfId="0" applyBorder="1" applyAlignment="1">
      <alignment horizontal="center" vertical="top"/>
    </xf>
    <xf numFmtId="165" fontId="0" fillId="0" borderId="0" xfId="0" applyNumberFormat="1" applyAlignment="1">
      <alignment horizontal="center" vertical="top"/>
    </xf>
    <xf numFmtId="164" fontId="0" fillId="0" borderId="4" xfId="0" applyNumberFormat="1" applyBorder="1" applyAlignment="1">
      <alignment horizontal="center" vertical="top"/>
    </xf>
    <xf numFmtId="165" fontId="0" fillId="0" borderId="4" xfId="0" applyNumberFormat="1" applyBorder="1" applyAlignment="1">
      <alignment horizontal="center" vertical="top"/>
    </xf>
    <xf numFmtId="0" fontId="0" fillId="0" borderId="5" xfId="0" applyBorder="1" applyAlignment="1">
      <alignment horizontal="center" vertical="top"/>
    </xf>
    <xf numFmtId="0" fontId="0" fillId="0" borderId="6" xfId="0" applyBorder="1" applyAlignment="1">
      <alignment horizontal="center" vertical="top"/>
    </xf>
    <xf numFmtId="6" fontId="0" fillId="0" borderId="6" xfId="0" applyNumberFormat="1" applyBorder="1" applyAlignment="1">
      <alignment horizontal="center" vertical="top"/>
    </xf>
    <xf numFmtId="165" fontId="0" fillId="0" borderId="6" xfId="0" applyNumberFormat="1" applyBorder="1" applyAlignment="1">
      <alignment horizontal="center" vertical="top"/>
    </xf>
    <xf numFmtId="164" fontId="1" fillId="0" borderId="7" xfId="0" applyNumberFormat="1" applyFont="1" applyBorder="1" applyAlignment="1">
      <alignment horizontal="center" vertical="top"/>
    </xf>
    <xf numFmtId="0" fontId="0" fillId="0" borderId="3" xfId="0" applyBorder="1" applyAlignment="1">
      <alignment horizontal="center" vertical="top" wrapText="1"/>
    </xf>
    <xf numFmtId="164" fontId="0" fillId="0" borderId="0" xfId="0" applyNumberFormat="1" applyAlignment="1">
      <alignment horizontal="center" vertical="top"/>
    </xf>
    <xf numFmtId="0" fontId="0" fillId="0" borderId="0" xfId="0" applyAlignment="1">
      <alignment horizontal="center" vertical="top" wrapText="1"/>
    </xf>
    <xf numFmtId="164" fontId="3" fillId="0" borderId="7" xfId="0" applyNumberFormat="1" applyFont="1" applyBorder="1" applyAlignment="1">
      <alignment horizontal="center" vertical="top"/>
    </xf>
    <xf numFmtId="0" fontId="2" fillId="0" borderId="0" xfId="0" applyFont="1" applyAlignment="1">
      <alignment horizontal="left" vertical="top" wrapText="1"/>
    </xf>
    <xf numFmtId="0" fontId="3" fillId="0" borderId="8" xfId="0" applyFont="1" applyBorder="1" applyAlignment="1">
      <alignment horizontal="right"/>
    </xf>
    <xf numFmtId="0" fontId="3" fillId="0" borderId="13" xfId="0" applyFont="1" applyBorder="1" applyAlignment="1">
      <alignment horizontal="right"/>
    </xf>
    <xf numFmtId="10" fontId="3" fillId="0" borderId="15" xfId="0" applyNumberFormat="1" applyFont="1" applyBorder="1"/>
    <xf numFmtId="0" fontId="5" fillId="2" borderId="8" xfId="0" applyFont="1" applyFill="1" applyBorder="1"/>
    <xf numFmtId="0" fontId="0" fillId="2" borderId="11" xfId="0" applyFill="1" applyBorder="1" applyAlignment="1">
      <alignment wrapText="1"/>
    </xf>
    <xf numFmtId="0" fontId="0" fillId="2" borderId="0" xfId="0" applyFill="1" applyAlignment="1">
      <alignment wrapText="1"/>
    </xf>
    <xf numFmtId="0" fontId="0" fillId="2" borderId="12" xfId="0" applyFill="1" applyBorder="1" applyAlignment="1">
      <alignment wrapText="1"/>
    </xf>
    <xf numFmtId="0" fontId="0" fillId="0" borderId="12" xfId="0" applyBorder="1" applyAlignment="1">
      <alignment wrapText="1"/>
    </xf>
    <xf numFmtId="49" fontId="3" fillId="2" borderId="19" xfId="0" applyNumberFormat="1" applyFont="1" applyFill="1" applyBorder="1" applyAlignment="1">
      <alignment horizontal="center"/>
    </xf>
    <xf numFmtId="0" fontId="6" fillId="2" borderId="19" xfId="0" applyFont="1" applyFill="1" applyBorder="1"/>
    <xf numFmtId="164" fontId="6" fillId="2" borderId="19" xfId="0" applyNumberFormat="1" applyFont="1" applyFill="1" applyBorder="1" applyAlignment="1">
      <alignment horizontal="center"/>
    </xf>
    <xf numFmtId="49" fontId="6" fillId="2" borderId="19" xfId="0" applyNumberFormat="1" applyFont="1" applyFill="1" applyBorder="1"/>
    <xf numFmtId="0" fontId="0" fillId="0" borderId="11" xfId="0" applyBorder="1"/>
    <xf numFmtId="164" fontId="6" fillId="0" borderId="0" xfId="0" applyNumberFormat="1" applyFont="1" applyAlignment="1">
      <alignment horizontal="center" vertical="center"/>
    </xf>
    <xf numFmtId="0" fontId="7" fillId="0" borderId="0" xfId="0" applyFont="1" applyAlignment="1">
      <alignment horizontal="left"/>
    </xf>
    <xf numFmtId="0" fontId="7" fillId="0" borderId="11" xfId="0" applyFont="1" applyBorder="1" applyAlignment="1">
      <alignment horizontal="left"/>
    </xf>
    <xf numFmtId="166" fontId="0" fillId="0" borderId="0" xfId="0" applyNumberFormat="1" applyAlignment="1">
      <alignment horizontal="center" vertical="top"/>
    </xf>
    <xf numFmtId="0" fontId="3" fillId="2" borderId="16" xfId="0" applyFont="1" applyFill="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3" fillId="2" borderId="21" xfId="0" applyFont="1" applyFill="1" applyBorder="1" applyAlignment="1">
      <alignment horizontal="center"/>
    </xf>
    <xf numFmtId="0" fontId="6" fillId="0" borderId="20" xfId="0" applyFont="1" applyBorder="1"/>
    <xf numFmtId="0" fontId="0" fillId="2" borderId="11" xfId="0" applyFill="1" applyBorder="1" applyAlignment="1">
      <alignment wrapText="1"/>
    </xf>
    <xf numFmtId="0" fontId="0" fillId="0" borderId="0" xfId="0" applyAlignment="1">
      <alignment wrapText="1"/>
    </xf>
    <xf numFmtId="0" fontId="5" fillId="0" borderId="0" xfId="0" applyFont="1" applyAlignment="1">
      <alignment horizontal="center" vertical="top"/>
    </xf>
  </cellXfs>
  <cellStyles count="2">
    <cellStyle name="Comma 2" xfId="1" xr:uid="{90510569-E907-4B41-B183-AD9DDC50C17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29C39-E040-497E-BB96-3CBC61B05676}">
  <dimension ref="A1:G23"/>
  <sheetViews>
    <sheetView tabSelected="1" zoomScale="85" zoomScaleNormal="85" workbookViewId="0">
      <selection activeCell="A4" sqref="A4:F4"/>
    </sheetView>
  </sheetViews>
  <sheetFormatPr defaultRowHeight="15.75" x14ac:dyDescent="0.25"/>
  <cols>
    <col min="1" max="1" width="21.875" customWidth="1"/>
    <col min="2" max="2" width="15.75" customWidth="1"/>
    <col min="3" max="3" width="15.125" customWidth="1"/>
    <col min="4" max="4" width="16.375" customWidth="1"/>
  </cols>
  <sheetData>
    <row r="1" spans="1:7" ht="23.25" x14ac:dyDescent="0.35">
      <c r="A1" s="36" t="s">
        <v>34</v>
      </c>
      <c r="B1" s="1"/>
      <c r="C1" s="1"/>
      <c r="D1" s="2"/>
      <c r="E1" s="1"/>
      <c r="F1" s="1"/>
      <c r="G1" s="2"/>
    </row>
    <row r="2" spans="1:7" ht="55.9" customHeight="1" x14ac:dyDescent="0.25">
      <c r="A2" s="55" t="s">
        <v>61</v>
      </c>
      <c r="B2" s="56"/>
      <c r="C2" s="56"/>
      <c r="D2" s="56"/>
      <c r="E2" s="56"/>
      <c r="F2" s="56"/>
      <c r="G2" s="40"/>
    </row>
    <row r="3" spans="1:7" x14ac:dyDescent="0.25">
      <c r="A3" s="37"/>
      <c r="B3" s="38"/>
      <c r="C3" s="38"/>
      <c r="D3" s="38"/>
      <c r="E3" s="38"/>
      <c r="F3" s="38"/>
      <c r="G3" s="39"/>
    </row>
    <row r="4" spans="1:7" ht="27" customHeight="1" x14ac:dyDescent="0.25">
      <c r="A4" s="55" t="s">
        <v>60</v>
      </c>
      <c r="B4" s="56"/>
      <c r="C4" s="56"/>
      <c r="D4" s="56"/>
      <c r="E4" s="56"/>
      <c r="F4" s="56"/>
      <c r="G4" s="39"/>
    </row>
    <row r="5" spans="1:7" x14ac:dyDescent="0.25">
      <c r="A5" s="37" t="s">
        <v>54</v>
      </c>
      <c r="B5" s="38"/>
      <c r="C5" s="38"/>
      <c r="D5" s="38"/>
      <c r="E5" s="38"/>
      <c r="F5" s="38"/>
      <c r="G5" s="39"/>
    </row>
    <row r="6" spans="1:7" ht="33" customHeight="1" x14ac:dyDescent="0.25">
      <c r="A6" s="55" t="s">
        <v>57</v>
      </c>
      <c r="B6" s="56"/>
      <c r="C6" s="56"/>
      <c r="D6" s="56"/>
      <c r="E6" s="56"/>
      <c r="F6" s="56"/>
      <c r="G6" s="39"/>
    </row>
    <row r="7" spans="1:7" x14ac:dyDescent="0.25">
      <c r="A7" s="37"/>
      <c r="B7" s="38"/>
      <c r="C7" s="38"/>
      <c r="D7" s="38"/>
      <c r="E7" s="38"/>
      <c r="F7" s="38"/>
      <c r="G7" s="39"/>
    </row>
    <row r="8" spans="1:7" ht="46.9" customHeight="1" x14ac:dyDescent="0.25">
      <c r="A8" s="55" t="s">
        <v>55</v>
      </c>
      <c r="B8" s="56"/>
      <c r="C8" s="56"/>
      <c r="D8" s="56"/>
      <c r="E8" s="56"/>
      <c r="F8" s="56"/>
      <c r="G8" s="39"/>
    </row>
    <row r="9" spans="1:7" x14ac:dyDescent="0.25">
      <c r="A9" s="37"/>
      <c r="B9" s="38"/>
      <c r="C9" s="38"/>
      <c r="D9" s="38"/>
      <c r="E9" s="38"/>
      <c r="F9" s="38"/>
      <c r="G9" s="39"/>
    </row>
    <row r="10" spans="1:7" ht="48" customHeight="1" x14ac:dyDescent="0.25">
      <c r="A10" s="55" t="s">
        <v>56</v>
      </c>
      <c r="B10" s="56"/>
      <c r="C10" s="56"/>
      <c r="D10" s="56"/>
      <c r="E10" s="56"/>
      <c r="F10" s="56"/>
      <c r="G10" s="39"/>
    </row>
    <row r="11" spans="1:7" x14ac:dyDescent="0.25">
      <c r="A11" s="37"/>
      <c r="B11" s="38"/>
      <c r="C11" s="38"/>
      <c r="D11" s="38"/>
      <c r="E11" s="38"/>
      <c r="F11" s="38"/>
      <c r="G11" s="39"/>
    </row>
    <row r="12" spans="1:7" x14ac:dyDescent="0.25">
      <c r="A12" s="55" t="s">
        <v>59</v>
      </c>
      <c r="B12" s="56"/>
      <c r="C12" s="56"/>
      <c r="D12" s="56"/>
      <c r="E12" s="56"/>
      <c r="F12" s="56"/>
      <c r="G12" s="39"/>
    </row>
    <row r="13" spans="1:7" ht="16.5" thickBot="1" x14ac:dyDescent="0.3">
      <c r="A13" s="10"/>
      <c r="B13" s="3"/>
      <c r="C13" s="3"/>
      <c r="D13" s="3"/>
      <c r="E13" s="3"/>
      <c r="F13" s="3"/>
      <c r="G13" s="4"/>
    </row>
    <row r="14" spans="1:7" x14ac:dyDescent="0.25">
      <c r="A14" s="45"/>
    </row>
    <row r="15" spans="1:7" x14ac:dyDescent="0.25">
      <c r="A15" s="45"/>
    </row>
    <row r="16" spans="1:7" x14ac:dyDescent="0.25">
      <c r="A16" s="48" t="s">
        <v>52</v>
      </c>
      <c r="B16" s="46"/>
      <c r="C16" s="46"/>
      <c r="D16" s="46"/>
    </row>
    <row r="17" spans="1:4" x14ac:dyDescent="0.25">
      <c r="A17" s="47"/>
      <c r="B17" s="46"/>
      <c r="C17" s="46"/>
      <c r="D17" s="46"/>
    </row>
    <row r="18" spans="1:4" x14ac:dyDescent="0.25">
      <c r="A18" s="53" t="s">
        <v>53</v>
      </c>
      <c r="B18" s="50" t="s">
        <v>51</v>
      </c>
      <c r="C18" s="51"/>
      <c r="D18" s="52"/>
    </row>
    <row r="19" spans="1:4" x14ac:dyDescent="0.25">
      <c r="A19" s="54"/>
      <c r="B19" s="41" t="s">
        <v>40</v>
      </c>
      <c r="C19" s="41" t="s">
        <v>39</v>
      </c>
      <c r="D19" s="41" t="s">
        <v>41</v>
      </c>
    </row>
    <row r="20" spans="1:4" x14ac:dyDescent="0.25">
      <c r="A20" s="42" t="s">
        <v>42</v>
      </c>
      <c r="B20" s="43">
        <f>'V Small Sites Costs'!I34</f>
        <v>4504.5690653533875</v>
      </c>
      <c r="C20" s="43">
        <f>'V Small Sites Costs'!I69</f>
        <v>8221.8968958206424</v>
      </c>
      <c r="D20" s="43">
        <f>'V Small Sites Costs'!I104</f>
        <v>14986.172423309887</v>
      </c>
    </row>
    <row r="21" spans="1:4" x14ac:dyDescent="0.25">
      <c r="A21" s="44" t="s">
        <v>38</v>
      </c>
      <c r="B21" s="43">
        <f>'Small Site Costs'!I34</f>
        <v>7834.7610076640194</v>
      </c>
      <c r="C21" s="43">
        <f>'Small Site Costs'!I69</f>
        <v>13275.273885786806</v>
      </c>
      <c r="D21" s="43">
        <f>'Small Site Costs'!I104</f>
        <v>20613.774928006373</v>
      </c>
    </row>
    <row r="22" spans="1:4" x14ac:dyDescent="0.25">
      <c r="A22" s="44" t="s">
        <v>43</v>
      </c>
      <c r="B22" s="43">
        <f>'Medium Site Costs'!I34</f>
        <v>13057.935012773367</v>
      </c>
      <c r="C22" s="43">
        <f>'Medium Site Costs'!I69</f>
        <v>18281.109017882711</v>
      </c>
      <c r="D22" s="43">
        <f>'Medium Site Costs'!I104</f>
        <v>29448.249897151964</v>
      </c>
    </row>
    <row r="23" spans="1:4" x14ac:dyDescent="0.25">
      <c r="A23" s="44" t="s">
        <v>44</v>
      </c>
      <c r="B23" s="43">
        <f>'Large Site Costs'!I34</f>
        <v>26115.870025546734</v>
      </c>
      <c r="C23" s="43">
        <f>'Large Site Costs'!I69</f>
        <v>31339.044030656078</v>
      </c>
      <c r="D23" s="43">
        <f>'Large Site Costs'!I104</f>
        <v>41227.549856012745</v>
      </c>
    </row>
  </sheetData>
  <mergeCells count="8">
    <mergeCell ref="B18:D18"/>
    <mergeCell ref="A18:A19"/>
    <mergeCell ref="A2:F2"/>
    <mergeCell ref="A4:F4"/>
    <mergeCell ref="A6:F6"/>
    <mergeCell ref="A8:F8"/>
    <mergeCell ref="A10:F10"/>
    <mergeCell ref="A12:F1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9C967-E3DE-42C6-9EE6-347DAAF685CA}">
  <dimension ref="A1:I105"/>
  <sheetViews>
    <sheetView zoomScale="70" zoomScaleNormal="70" workbookViewId="0">
      <selection activeCell="C12" sqref="C12"/>
    </sheetView>
  </sheetViews>
  <sheetFormatPr defaultColWidth="8.75" defaultRowHeight="15.75" x14ac:dyDescent="0.25"/>
  <cols>
    <col min="1" max="1" width="15.25" style="13" customWidth="1"/>
    <col min="2" max="2" width="13.75" style="13" customWidth="1"/>
    <col min="3" max="3" width="9.75" style="13" customWidth="1"/>
    <col min="4" max="4" width="11.75" style="13" customWidth="1"/>
    <col min="5" max="5" width="11.625" style="13" customWidth="1"/>
    <col min="6" max="6" width="10" style="13" customWidth="1"/>
    <col min="7" max="7" width="15.625" style="13" customWidth="1"/>
    <col min="8" max="8" width="8.375" style="13" customWidth="1"/>
    <col min="9" max="9" width="10.125" style="13" bestFit="1" customWidth="1"/>
    <col min="10" max="12" width="8.75" style="13"/>
    <col min="13" max="13" width="14.625" style="13" customWidth="1"/>
    <col min="14" max="16384" width="8.75" style="13"/>
  </cols>
  <sheetData>
    <row r="1" spans="1:9" ht="23.25" x14ac:dyDescent="0.25">
      <c r="A1" s="17" t="s">
        <v>37</v>
      </c>
      <c r="B1" s="32"/>
      <c r="C1" s="32"/>
      <c r="D1" s="32"/>
      <c r="E1" s="32"/>
    </row>
    <row r="2" spans="1:9" ht="47.25" x14ac:dyDescent="0.25">
      <c r="A2" s="14" t="s">
        <v>35</v>
      </c>
      <c r="B2" s="15" t="s">
        <v>0</v>
      </c>
      <c r="C2" s="15" t="s">
        <v>1</v>
      </c>
      <c r="D2" s="15" t="s">
        <v>2</v>
      </c>
      <c r="E2" s="15" t="s">
        <v>3</v>
      </c>
      <c r="F2" s="15" t="s">
        <v>4</v>
      </c>
      <c r="G2" s="15" t="s">
        <v>33</v>
      </c>
      <c r="H2" s="15" t="s">
        <v>5</v>
      </c>
      <c r="I2" s="16" t="s">
        <v>6</v>
      </c>
    </row>
    <row r="3" spans="1:9" ht="32.450000000000003" customHeight="1" x14ac:dyDescent="0.25">
      <c r="A3" s="28" t="s">
        <v>36</v>
      </c>
      <c r="B3" s="13">
        <v>0.15</v>
      </c>
      <c r="C3" s="13">
        <v>0</v>
      </c>
      <c r="D3" s="12">
        <f>B3*Assumptions!$B$3</f>
        <v>105</v>
      </c>
      <c r="E3" s="12">
        <f>C3*Assumptions!$B$3</f>
        <v>0</v>
      </c>
      <c r="F3" s="12">
        <f>SUM(D3:E3)</f>
        <v>105</v>
      </c>
      <c r="G3" s="20">
        <f>F3*1.4</f>
        <v>147</v>
      </c>
      <c r="H3" s="13">
        <v>1</v>
      </c>
      <c r="I3" s="21">
        <f>G3*H3</f>
        <v>147</v>
      </c>
    </row>
    <row r="4" spans="1:9" x14ac:dyDescent="0.25">
      <c r="A4" s="19">
        <v>1</v>
      </c>
      <c r="B4" s="13">
        <v>0.15</v>
      </c>
      <c r="C4" s="13">
        <v>0</v>
      </c>
      <c r="D4" s="12">
        <f>B4*Assumptions!$B$3</f>
        <v>105</v>
      </c>
      <c r="E4" s="12">
        <f>C4*Assumptions!$B$3</f>
        <v>0</v>
      </c>
      <c r="F4" s="12">
        <f t="shared" ref="F4:F33" si="0">SUM(D4:E4)</f>
        <v>105</v>
      </c>
      <c r="G4" s="20">
        <f t="shared" ref="G4:G33" si="1">F4*1.4</f>
        <v>147</v>
      </c>
      <c r="H4" s="13">
        <f>H3+(H3*Assumptions!$B$4)</f>
        <v>1.0349999999999999</v>
      </c>
      <c r="I4" s="21">
        <f t="shared" ref="I4:I33" si="2">G4*H4</f>
        <v>152.14499999999998</v>
      </c>
    </row>
    <row r="5" spans="1:9" x14ac:dyDescent="0.25">
      <c r="A5" s="19">
        <v>2</v>
      </c>
      <c r="B5" s="13">
        <v>0</v>
      </c>
      <c r="C5" s="13">
        <v>0</v>
      </c>
      <c r="D5" s="12">
        <f>B5*Assumptions!$B$3</f>
        <v>0</v>
      </c>
      <c r="E5" s="12">
        <f>C5*Assumptions!$B$3</f>
        <v>0</v>
      </c>
      <c r="F5" s="12">
        <f t="shared" si="0"/>
        <v>0</v>
      </c>
      <c r="G5" s="20">
        <f t="shared" si="1"/>
        <v>0</v>
      </c>
      <c r="H5" s="49">
        <f>H4+(H4*Assumptions!$B$4)</f>
        <v>1.0712249999999999</v>
      </c>
      <c r="I5" s="21">
        <f t="shared" si="2"/>
        <v>0</v>
      </c>
    </row>
    <row r="6" spans="1:9" x14ac:dyDescent="0.25">
      <c r="A6" s="19">
        <v>3</v>
      </c>
      <c r="B6" s="13">
        <v>0.15</v>
      </c>
      <c r="C6" s="13">
        <v>0</v>
      </c>
      <c r="D6" s="12">
        <f>B6*Assumptions!$B$3</f>
        <v>105</v>
      </c>
      <c r="E6" s="12">
        <f>C6*Assumptions!$B$3</f>
        <v>0</v>
      </c>
      <c r="F6" s="12">
        <f t="shared" si="0"/>
        <v>105</v>
      </c>
      <c r="G6" s="20">
        <f t="shared" si="1"/>
        <v>147</v>
      </c>
      <c r="H6" s="49">
        <f>H5+(H5*Assumptions!$B$4)</f>
        <v>1.108717875</v>
      </c>
      <c r="I6" s="21">
        <f t="shared" si="2"/>
        <v>162.98152762499998</v>
      </c>
    </row>
    <row r="7" spans="1:9" x14ac:dyDescent="0.25">
      <c r="A7" s="19">
        <v>4</v>
      </c>
      <c r="B7" s="13">
        <v>0</v>
      </c>
      <c r="C7" s="13">
        <v>0</v>
      </c>
      <c r="D7" s="12">
        <f>B7*Assumptions!$B$3</f>
        <v>0</v>
      </c>
      <c r="E7" s="12">
        <f>C7*Assumptions!$B$3</f>
        <v>0</v>
      </c>
      <c r="F7" s="12">
        <f t="shared" si="0"/>
        <v>0</v>
      </c>
      <c r="G7" s="20">
        <f t="shared" si="1"/>
        <v>0</v>
      </c>
      <c r="H7" s="49">
        <f>H6+(H6*Assumptions!$B$4)</f>
        <v>1.1475230006249999</v>
      </c>
      <c r="I7" s="21">
        <f t="shared" si="2"/>
        <v>0</v>
      </c>
    </row>
    <row r="8" spans="1:9" x14ac:dyDescent="0.25">
      <c r="A8" s="19">
        <v>5</v>
      </c>
      <c r="B8" s="13">
        <v>0.15</v>
      </c>
      <c r="C8" s="13">
        <v>0.3</v>
      </c>
      <c r="D8" s="12">
        <f>B8*Assumptions!$B$3</f>
        <v>105</v>
      </c>
      <c r="E8" s="12">
        <f>C8*Assumptions!$B$3</f>
        <v>210</v>
      </c>
      <c r="F8" s="12">
        <f t="shared" si="0"/>
        <v>315</v>
      </c>
      <c r="G8" s="20">
        <f t="shared" si="1"/>
        <v>441</v>
      </c>
      <c r="H8" s="49">
        <f>H7+(H7*Assumptions!$B$4)</f>
        <v>1.1876863056468749</v>
      </c>
      <c r="I8" s="21">
        <f t="shared" si="2"/>
        <v>523.76966079027181</v>
      </c>
    </row>
    <row r="9" spans="1:9" x14ac:dyDescent="0.25">
      <c r="A9" s="19">
        <v>6</v>
      </c>
      <c r="B9" s="13">
        <v>0</v>
      </c>
      <c r="C9" s="13">
        <v>0</v>
      </c>
      <c r="D9" s="12">
        <f>B9*Assumptions!$B$3</f>
        <v>0</v>
      </c>
      <c r="E9" s="12">
        <f>C9*Assumptions!$B$3</f>
        <v>0</v>
      </c>
      <c r="F9" s="12">
        <f t="shared" si="0"/>
        <v>0</v>
      </c>
      <c r="G9" s="20">
        <f t="shared" si="1"/>
        <v>0</v>
      </c>
      <c r="H9" s="49">
        <f>H8+(H8*Assumptions!$B$4)</f>
        <v>1.2292553263445156</v>
      </c>
      <c r="I9" s="21">
        <f t="shared" si="2"/>
        <v>0</v>
      </c>
    </row>
    <row r="10" spans="1:9" x14ac:dyDescent="0.25">
      <c r="A10" s="19">
        <v>7</v>
      </c>
      <c r="B10" s="13">
        <v>0</v>
      </c>
      <c r="C10" s="13">
        <v>0</v>
      </c>
      <c r="D10" s="12">
        <f>B10*Assumptions!$B$3</f>
        <v>0</v>
      </c>
      <c r="E10" s="12">
        <f>C10*Assumptions!$B$3</f>
        <v>0</v>
      </c>
      <c r="F10" s="12">
        <f t="shared" si="0"/>
        <v>0</v>
      </c>
      <c r="G10" s="20">
        <f t="shared" si="1"/>
        <v>0</v>
      </c>
      <c r="H10" s="49">
        <f>H9+(H9*Assumptions!$B$4)</f>
        <v>1.2722792627665738</v>
      </c>
      <c r="I10" s="21">
        <f t="shared" si="2"/>
        <v>0</v>
      </c>
    </row>
    <row r="11" spans="1:9" x14ac:dyDescent="0.25">
      <c r="A11" s="19">
        <v>8</v>
      </c>
      <c r="B11" s="13">
        <v>0</v>
      </c>
      <c r="C11" s="13">
        <v>0</v>
      </c>
      <c r="D11" s="12">
        <f>B11*Assumptions!$B$3</f>
        <v>0</v>
      </c>
      <c r="E11" s="12">
        <f>C11*Assumptions!$B$3</f>
        <v>0</v>
      </c>
      <c r="F11" s="12">
        <f t="shared" si="0"/>
        <v>0</v>
      </c>
      <c r="G11" s="20">
        <f t="shared" si="1"/>
        <v>0</v>
      </c>
      <c r="H11" s="49">
        <f>H10+(H10*Assumptions!$B$4)</f>
        <v>1.3168090369634038</v>
      </c>
      <c r="I11" s="21">
        <f t="shared" si="2"/>
        <v>0</v>
      </c>
    </row>
    <row r="12" spans="1:9" x14ac:dyDescent="0.25">
      <c r="A12" s="19">
        <v>9</v>
      </c>
      <c r="B12" s="13">
        <v>0</v>
      </c>
      <c r="C12" s="13">
        <v>0</v>
      </c>
      <c r="D12" s="12">
        <f>B12*Assumptions!$B$3</f>
        <v>0</v>
      </c>
      <c r="E12" s="12">
        <f>C12*Assumptions!$B$3</f>
        <v>0</v>
      </c>
      <c r="F12" s="12">
        <f t="shared" si="0"/>
        <v>0</v>
      </c>
      <c r="G12" s="20">
        <f t="shared" si="1"/>
        <v>0</v>
      </c>
      <c r="H12" s="49">
        <f>H11+(H11*Assumptions!$B$4)</f>
        <v>1.3628973532571229</v>
      </c>
      <c r="I12" s="21">
        <f t="shared" si="2"/>
        <v>0</v>
      </c>
    </row>
    <row r="13" spans="1:9" x14ac:dyDescent="0.25">
      <c r="A13" s="19">
        <v>10</v>
      </c>
      <c r="B13" s="13">
        <v>0.15</v>
      </c>
      <c r="C13" s="13">
        <v>0</v>
      </c>
      <c r="D13" s="12">
        <f>B13*Assumptions!$B$3</f>
        <v>105</v>
      </c>
      <c r="E13" s="12">
        <f>C13*Assumptions!$B$3</f>
        <v>0</v>
      </c>
      <c r="F13" s="12">
        <f t="shared" si="0"/>
        <v>105</v>
      </c>
      <c r="G13" s="20">
        <f t="shared" si="1"/>
        <v>147</v>
      </c>
      <c r="H13" s="49">
        <f>H12+(H12*Assumptions!$B$4)</f>
        <v>1.4105987606211223</v>
      </c>
      <c r="I13" s="21">
        <f t="shared" si="2"/>
        <v>207.35801781130499</v>
      </c>
    </row>
    <row r="14" spans="1:9" x14ac:dyDescent="0.25">
      <c r="A14" s="19">
        <v>11</v>
      </c>
      <c r="B14" s="13">
        <v>0</v>
      </c>
      <c r="C14" s="13">
        <v>0</v>
      </c>
      <c r="D14" s="12">
        <f>B14*Assumptions!$B$3</f>
        <v>0</v>
      </c>
      <c r="E14" s="12">
        <f>C14*Assumptions!$B$3</f>
        <v>0</v>
      </c>
      <c r="F14" s="12">
        <f t="shared" si="0"/>
        <v>0</v>
      </c>
      <c r="G14" s="20">
        <f t="shared" si="1"/>
        <v>0</v>
      </c>
      <c r="H14" s="49">
        <f>H13+(H13*Assumptions!$B$4)</f>
        <v>1.4599697172428616</v>
      </c>
      <c r="I14" s="21">
        <f t="shared" si="2"/>
        <v>0</v>
      </c>
    </row>
    <row r="15" spans="1:9" x14ac:dyDescent="0.25">
      <c r="A15" s="19">
        <v>12</v>
      </c>
      <c r="B15" s="13">
        <v>0</v>
      </c>
      <c r="C15" s="13">
        <v>0</v>
      </c>
      <c r="D15" s="12">
        <f>B15*Assumptions!$B$3</f>
        <v>0</v>
      </c>
      <c r="E15" s="12">
        <f>C15*Assumptions!$B$3</f>
        <v>0</v>
      </c>
      <c r="F15" s="12">
        <f t="shared" si="0"/>
        <v>0</v>
      </c>
      <c r="G15" s="20">
        <f t="shared" si="1"/>
        <v>0</v>
      </c>
      <c r="H15" s="49">
        <f>H14+(H14*Assumptions!$B$4)</f>
        <v>1.5110686573463619</v>
      </c>
      <c r="I15" s="21">
        <f t="shared" si="2"/>
        <v>0</v>
      </c>
    </row>
    <row r="16" spans="1:9" x14ac:dyDescent="0.25">
      <c r="A16" s="19">
        <v>13</v>
      </c>
      <c r="B16" s="13">
        <v>0</v>
      </c>
      <c r="C16" s="13">
        <v>0</v>
      </c>
      <c r="D16" s="12">
        <f>B16*Assumptions!$B$3</f>
        <v>0</v>
      </c>
      <c r="E16" s="12">
        <f>C16*Assumptions!$B$3</f>
        <v>0</v>
      </c>
      <c r="F16" s="12">
        <f t="shared" si="0"/>
        <v>0</v>
      </c>
      <c r="G16" s="20">
        <f t="shared" si="1"/>
        <v>0</v>
      </c>
      <c r="H16" s="49">
        <f>H15+(H15*Assumptions!$B$4)</f>
        <v>1.5639560603534846</v>
      </c>
      <c r="I16" s="21">
        <f t="shared" si="2"/>
        <v>0</v>
      </c>
    </row>
    <row r="17" spans="1:9" x14ac:dyDescent="0.25">
      <c r="A17" s="19">
        <v>14</v>
      </c>
      <c r="B17" s="13">
        <v>0</v>
      </c>
      <c r="C17" s="13">
        <v>0</v>
      </c>
      <c r="D17" s="12">
        <f>B17*Assumptions!$B$3</f>
        <v>0</v>
      </c>
      <c r="E17" s="12">
        <f>C17*Assumptions!$B$3</f>
        <v>0</v>
      </c>
      <c r="F17" s="12">
        <f t="shared" si="0"/>
        <v>0</v>
      </c>
      <c r="G17" s="20">
        <f t="shared" si="1"/>
        <v>0</v>
      </c>
      <c r="H17" s="49">
        <f>H16+(H16*Assumptions!$B$4)</f>
        <v>1.6186945224658564</v>
      </c>
      <c r="I17" s="21">
        <f t="shared" si="2"/>
        <v>0</v>
      </c>
    </row>
    <row r="18" spans="1:9" x14ac:dyDescent="0.25">
      <c r="A18" s="19">
        <v>15</v>
      </c>
      <c r="B18" s="13">
        <v>0.15</v>
      </c>
      <c r="C18" s="13">
        <v>0.3</v>
      </c>
      <c r="D18" s="12">
        <f>B18*Assumptions!$B$3</f>
        <v>105</v>
      </c>
      <c r="E18" s="12">
        <f>C18*Assumptions!$B$3</f>
        <v>210</v>
      </c>
      <c r="F18" s="12">
        <f t="shared" si="0"/>
        <v>315</v>
      </c>
      <c r="G18" s="20">
        <f t="shared" si="1"/>
        <v>441</v>
      </c>
      <c r="H18" s="49">
        <f>H17+(H17*Assumptions!$B$4)</f>
        <v>1.6753488307521613</v>
      </c>
      <c r="I18" s="21">
        <f t="shared" si="2"/>
        <v>738.82883436170312</v>
      </c>
    </row>
    <row r="19" spans="1:9" x14ac:dyDescent="0.25">
      <c r="A19" s="19">
        <v>16</v>
      </c>
      <c r="B19" s="13">
        <v>0</v>
      </c>
      <c r="C19" s="13">
        <v>0</v>
      </c>
      <c r="D19" s="12">
        <f>B19*Assumptions!$B$3</f>
        <v>0</v>
      </c>
      <c r="E19" s="12">
        <f>C19*Assumptions!$B$3</f>
        <v>0</v>
      </c>
      <c r="F19" s="12">
        <f t="shared" si="0"/>
        <v>0</v>
      </c>
      <c r="G19" s="20">
        <f t="shared" si="1"/>
        <v>0</v>
      </c>
      <c r="H19" s="49">
        <f>H18+(H18*Assumptions!$B$4)</f>
        <v>1.733986039828487</v>
      </c>
      <c r="I19" s="21">
        <f t="shared" si="2"/>
        <v>0</v>
      </c>
    </row>
    <row r="20" spans="1:9" x14ac:dyDescent="0.25">
      <c r="A20" s="19">
        <v>17</v>
      </c>
      <c r="B20" s="13">
        <v>0</v>
      </c>
      <c r="C20" s="13">
        <v>0</v>
      </c>
      <c r="D20" s="12">
        <f>B20*Assumptions!$B$3</f>
        <v>0</v>
      </c>
      <c r="E20" s="12">
        <f>C20*Assumptions!$B$3</f>
        <v>0</v>
      </c>
      <c r="F20" s="12">
        <f t="shared" si="0"/>
        <v>0</v>
      </c>
      <c r="G20" s="20">
        <f t="shared" si="1"/>
        <v>0</v>
      </c>
      <c r="H20" s="49">
        <f>H19+(H19*Assumptions!$B$4)</f>
        <v>1.7946755512224841</v>
      </c>
      <c r="I20" s="21">
        <f t="shared" si="2"/>
        <v>0</v>
      </c>
    </row>
    <row r="21" spans="1:9" x14ac:dyDescent="0.25">
      <c r="A21" s="19">
        <v>18</v>
      </c>
      <c r="B21" s="13">
        <v>0</v>
      </c>
      <c r="C21" s="13">
        <v>0</v>
      </c>
      <c r="D21" s="12">
        <f>B21*Assumptions!$B$3</f>
        <v>0</v>
      </c>
      <c r="E21" s="12">
        <f>C21*Assumptions!$B$3</f>
        <v>0</v>
      </c>
      <c r="F21" s="12">
        <f t="shared" si="0"/>
        <v>0</v>
      </c>
      <c r="G21" s="20">
        <f t="shared" si="1"/>
        <v>0</v>
      </c>
      <c r="H21" s="49">
        <f>H20+(H20*Assumptions!$B$4)</f>
        <v>1.857489195515271</v>
      </c>
      <c r="I21" s="21">
        <f t="shared" si="2"/>
        <v>0</v>
      </c>
    </row>
    <row r="22" spans="1:9" x14ac:dyDescent="0.25">
      <c r="A22" s="19">
        <v>19</v>
      </c>
      <c r="B22" s="13">
        <v>0</v>
      </c>
      <c r="C22" s="13">
        <v>0</v>
      </c>
      <c r="D22" s="12">
        <f>B22*Assumptions!$B$3</f>
        <v>0</v>
      </c>
      <c r="E22" s="12">
        <f>C22*Assumptions!$B$3</f>
        <v>0</v>
      </c>
      <c r="F22" s="12">
        <f t="shared" si="0"/>
        <v>0</v>
      </c>
      <c r="G22" s="20">
        <f t="shared" si="1"/>
        <v>0</v>
      </c>
      <c r="H22" s="49">
        <f>H21+(H21*Assumptions!$B$4)</f>
        <v>1.9225013173583054</v>
      </c>
      <c r="I22" s="21">
        <f t="shared" si="2"/>
        <v>0</v>
      </c>
    </row>
    <row r="23" spans="1:9" x14ac:dyDescent="0.25">
      <c r="A23" s="19">
        <v>20</v>
      </c>
      <c r="B23" s="13">
        <v>0.15</v>
      </c>
      <c r="C23" s="13">
        <v>0</v>
      </c>
      <c r="D23" s="12">
        <f>B23*Assumptions!$B$3</f>
        <v>105</v>
      </c>
      <c r="E23" s="12">
        <f>C23*Assumptions!$B$3</f>
        <v>0</v>
      </c>
      <c r="F23" s="12">
        <f t="shared" si="0"/>
        <v>105</v>
      </c>
      <c r="G23" s="20">
        <f t="shared" si="1"/>
        <v>147</v>
      </c>
      <c r="H23" s="49">
        <f>H22+(H22*Assumptions!$B$4)</f>
        <v>1.989788863465846</v>
      </c>
      <c r="I23" s="21">
        <f t="shared" si="2"/>
        <v>292.49896292947938</v>
      </c>
    </row>
    <row r="24" spans="1:9" x14ac:dyDescent="0.25">
      <c r="A24" s="19">
        <v>21</v>
      </c>
      <c r="B24" s="13">
        <v>0</v>
      </c>
      <c r="C24" s="13">
        <v>0</v>
      </c>
      <c r="D24" s="12">
        <f>B24*Assumptions!$B$3</f>
        <v>0</v>
      </c>
      <c r="E24" s="12">
        <f>C24*Assumptions!$B$3</f>
        <v>0</v>
      </c>
      <c r="F24" s="12">
        <f t="shared" si="0"/>
        <v>0</v>
      </c>
      <c r="G24" s="20">
        <f t="shared" si="1"/>
        <v>0</v>
      </c>
      <c r="H24" s="49">
        <f>H23+(H23*Assumptions!$B$4)</f>
        <v>2.0594314736871508</v>
      </c>
      <c r="I24" s="21">
        <f t="shared" si="2"/>
        <v>0</v>
      </c>
    </row>
    <row r="25" spans="1:9" x14ac:dyDescent="0.25">
      <c r="A25" s="19">
        <v>22</v>
      </c>
      <c r="B25" s="13">
        <v>0</v>
      </c>
      <c r="C25" s="13">
        <v>0</v>
      </c>
      <c r="D25" s="12">
        <f>B25*Assumptions!$B$3</f>
        <v>0</v>
      </c>
      <c r="E25" s="12">
        <f>C25*Assumptions!$B$3</f>
        <v>0</v>
      </c>
      <c r="F25" s="12">
        <f t="shared" si="0"/>
        <v>0</v>
      </c>
      <c r="G25" s="20">
        <f t="shared" si="1"/>
        <v>0</v>
      </c>
      <c r="H25" s="49">
        <f>H24+(H24*Assumptions!$B$4)</f>
        <v>2.1315115752662011</v>
      </c>
      <c r="I25" s="21">
        <f t="shared" si="2"/>
        <v>0</v>
      </c>
    </row>
    <row r="26" spans="1:9" x14ac:dyDescent="0.25">
      <c r="A26" s="19">
        <v>23</v>
      </c>
      <c r="B26" s="13">
        <v>0</v>
      </c>
      <c r="C26" s="13">
        <v>0</v>
      </c>
      <c r="D26" s="12">
        <f>B26*Assumptions!$B$3</f>
        <v>0</v>
      </c>
      <c r="E26" s="12">
        <f>C26*Assumptions!$B$3</f>
        <v>0</v>
      </c>
      <c r="F26" s="12">
        <f t="shared" si="0"/>
        <v>0</v>
      </c>
      <c r="G26" s="20">
        <f t="shared" si="1"/>
        <v>0</v>
      </c>
      <c r="H26" s="49">
        <f>H25+(H25*Assumptions!$B$4)</f>
        <v>2.2061144804005179</v>
      </c>
      <c r="I26" s="21">
        <f t="shared" si="2"/>
        <v>0</v>
      </c>
    </row>
    <row r="27" spans="1:9" x14ac:dyDescent="0.25">
      <c r="A27" s="19">
        <v>24</v>
      </c>
      <c r="B27" s="13">
        <v>0</v>
      </c>
      <c r="C27" s="13">
        <v>0</v>
      </c>
      <c r="D27" s="12">
        <f>B27*Assumptions!$B$3</f>
        <v>0</v>
      </c>
      <c r="E27" s="12">
        <f>C27*Assumptions!$B$3</f>
        <v>0</v>
      </c>
      <c r="F27" s="12">
        <f t="shared" si="0"/>
        <v>0</v>
      </c>
      <c r="G27" s="20">
        <f t="shared" si="1"/>
        <v>0</v>
      </c>
      <c r="H27" s="49">
        <f>H26+(H26*Assumptions!$B$4)</f>
        <v>2.2833284872145363</v>
      </c>
      <c r="I27" s="21">
        <f t="shared" si="2"/>
        <v>0</v>
      </c>
    </row>
    <row r="28" spans="1:9" x14ac:dyDescent="0.25">
      <c r="A28" s="19">
        <v>25</v>
      </c>
      <c r="B28" s="13">
        <v>0.15</v>
      </c>
      <c r="C28" s="13">
        <v>0.3</v>
      </c>
      <c r="D28" s="12">
        <f>B28*Assumptions!$B$3</f>
        <v>105</v>
      </c>
      <c r="E28" s="12">
        <f>C28*Assumptions!$B$3</f>
        <v>210</v>
      </c>
      <c r="F28" s="12">
        <f t="shared" si="0"/>
        <v>315</v>
      </c>
      <c r="G28" s="20">
        <f t="shared" si="1"/>
        <v>441</v>
      </c>
      <c r="H28" s="49">
        <f>H27+(H27*Assumptions!$B$4)</f>
        <v>2.3632449842670451</v>
      </c>
      <c r="I28" s="21">
        <f t="shared" si="2"/>
        <v>1042.1910380617669</v>
      </c>
    </row>
    <row r="29" spans="1:9" x14ac:dyDescent="0.25">
      <c r="A29" s="19">
        <v>26</v>
      </c>
      <c r="B29" s="13">
        <v>0</v>
      </c>
      <c r="C29" s="13">
        <v>0</v>
      </c>
      <c r="D29" s="12">
        <f>B29*Assumptions!$B$3</f>
        <v>0</v>
      </c>
      <c r="E29" s="12">
        <f>C29*Assumptions!$B$3</f>
        <v>0</v>
      </c>
      <c r="F29" s="12">
        <f t="shared" si="0"/>
        <v>0</v>
      </c>
      <c r="G29" s="20">
        <f t="shared" si="1"/>
        <v>0</v>
      </c>
      <c r="H29" s="49">
        <f>H28+(H28*Assumptions!$B$4)</f>
        <v>2.4459585587163919</v>
      </c>
      <c r="I29" s="21">
        <f t="shared" si="2"/>
        <v>0</v>
      </c>
    </row>
    <row r="30" spans="1:9" x14ac:dyDescent="0.25">
      <c r="A30" s="19">
        <v>27</v>
      </c>
      <c r="B30" s="13">
        <v>0</v>
      </c>
      <c r="C30" s="13">
        <v>0</v>
      </c>
      <c r="D30" s="12">
        <f>B30*Assumptions!$B$3</f>
        <v>0</v>
      </c>
      <c r="E30" s="12">
        <f>C30*Assumptions!$B$3</f>
        <v>0</v>
      </c>
      <c r="F30" s="12">
        <f t="shared" si="0"/>
        <v>0</v>
      </c>
      <c r="G30" s="20">
        <f t="shared" si="1"/>
        <v>0</v>
      </c>
      <c r="H30" s="49">
        <f>H29+(H29*Assumptions!$B$4)</f>
        <v>2.5315671082714655</v>
      </c>
      <c r="I30" s="21">
        <f t="shared" si="2"/>
        <v>0</v>
      </c>
    </row>
    <row r="31" spans="1:9" x14ac:dyDescent="0.25">
      <c r="A31" s="19">
        <v>28</v>
      </c>
      <c r="B31" s="13">
        <v>0</v>
      </c>
      <c r="C31" s="13">
        <v>0</v>
      </c>
      <c r="D31" s="12">
        <f>B31*Assumptions!$B$3</f>
        <v>0</v>
      </c>
      <c r="E31" s="12">
        <f>C31*Assumptions!$B$3</f>
        <v>0</v>
      </c>
      <c r="F31" s="12">
        <f t="shared" si="0"/>
        <v>0</v>
      </c>
      <c r="G31" s="20">
        <f t="shared" si="1"/>
        <v>0</v>
      </c>
      <c r="H31" s="49">
        <f>H30+(H30*Assumptions!$B$4)</f>
        <v>2.6201719570609669</v>
      </c>
      <c r="I31" s="21">
        <f t="shared" si="2"/>
        <v>0</v>
      </c>
    </row>
    <row r="32" spans="1:9" x14ac:dyDescent="0.25">
      <c r="A32" s="19">
        <v>29</v>
      </c>
      <c r="B32" s="13">
        <v>0</v>
      </c>
      <c r="C32" s="13">
        <v>0</v>
      </c>
      <c r="D32" s="12">
        <f>B32*Assumptions!$B$3</f>
        <v>0</v>
      </c>
      <c r="E32" s="12">
        <f>C32*Assumptions!$B$3</f>
        <v>0</v>
      </c>
      <c r="F32" s="12">
        <f t="shared" si="0"/>
        <v>0</v>
      </c>
      <c r="G32" s="20">
        <f t="shared" si="1"/>
        <v>0</v>
      </c>
      <c r="H32" s="49">
        <f>H31+(H31*Assumptions!$B$4)</f>
        <v>2.7118779755581008</v>
      </c>
      <c r="I32" s="21">
        <f t="shared" si="2"/>
        <v>0</v>
      </c>
    </row>
    <row r="33" spans="1:9" x14ac:dyDescent="0.25">
      <c r="A33" s="19">
        <v>30</v>
      </c>
      <c r="B33" s="13">
        <v>0.15</v>
      </c>
      <c r="C33" s="13">
        <v>0.3</v>
      </c>
      <c r="D33" s="12">
        <f>B33*Assumptions!$B$3</f>
        <v>105</v>
      </c>
      <c r="E33" s="12">
        <f>C33*Assumptions!$B$3</f>
        <v>210</v>
      </c>
      <c r="F33" s="12">
        <f t="shared" si="0"/>
        <v>315</v>
      </c>
      <c r="G33" s="20">
        <f t="shared" si="1"/>
        <v>441</v>
      </c>
      <c r="H33" s="49">
        <f>H32+(H32*Assumptions!$B$4)</f>
        <v>2.8067937047026343</v>
      </c>
      <c r="I33" s="21">
        <f t="shared" si="2"/>
        <v>1237.7960237738616</v>
      </c>
    </row>
    <row r="34" spans="1:9" x14ac:dyDescent="0.25">
      <c r="A34" s="23" t="s">
        <v>11</v>
      </c>
      <c r="B34" s="24">
        <f>SUM(B3:B33)</f>
        <v>1.3499999999999999</v>
      </c>
      <c r="C34" s="24">
        <f t="shared" ref="C34" si="3">SUM(C3:C33)</f>
        <v>1.2</v>
      </c>
      <c r="D34" s="25">
        <f>B34*Assumptions!$B$3</f>
        <v>944.99999999999989</v>
      </c>
      <c r="E34" s="25">
        <f>C34*Assumptions!$B$3</f>
        <v>840</v>
      </c>
      <c r="F34" s="25">
        <f>SUM(F3:F33)</f>
        <v>1785</v>
      </c>
      <c r="G34" s="26">
        <f>SUM(G3:G33)</f>
        <v>2499</v>
      </c>
      <c r="H34" s="24"/>
      <c r="I34" s="27">
        <f>SUM(I3:I33)</f>
        <v>4504.5690653533875</v>
      </c>
    </row>
    <row r="35" spans="1:9" x14ac:dyDescent="0.25">
      <c r="A35" s="30"/>
      <c r="G35" s="30"/>
    </row>
    <row r="36" spans="1:9" ht="21" customHeight="1" x14ac:dyDescent="0.25">
      <c r="A36" s="17" t="s">
        <v>28</v>
      </c>
      <c r="G36" s="30"/>
    </row>
    <row r="37" spans="1:9" ht="47.25" x14ac:dyDescent="0.25">
      <c r="A37" s="14" t="s">
        <v>35</v>
      </c>
      <c r="B37" s="15" t="s">
        <v>0</v>
      </c>
      <c r="C37" s="15" t="s">
        <v>1</v>
      </c>
      <c r="D37" s="15" t="s">
        <v>2</v>
      </c>
      <c r="E37" s="15" t="s">
        <v>3</v>
      </c>
      <c r="F37" s="15" t="s">
        <v>4</v>
      </c>
      <c r="G37" s="15" t="s">
        <v>33</v>
      </c>
      <c r="H37" s="15" t="s">
        <v>5</v>
      </c>
      <c r="I37" s="16" t="s">
        <v>6</v>
      </c>
    </row>
    <row r="38" spans="1:9" ht="31.5" x14ac:dyDescent="0.25">
      <c r="A38" s="28" t="s">
        <v>36</v>
      </c>
      <c r="B38" s="13">
        <v>0.3</v>
      </c>
      <c r="C38" s="13">
        <v>0</v>
      </c>
      <c r="D38" s="12">
        <f>B38*Assumptions!$B$3</f>
        <v>210</v>
      </c>
      <c r="E38" s="12">
        <f>C38*Assumptions!$B$3</f>
        <v>0</v>
      </c>
      <c r="F38" s="12">
        <f>SUM(D38:E38)</f>
        <v>210</v>
      </c>
      <c r="G38" s="20">
        <f>F38*1.4</f>
        <v>294</v>
      </c>
      <c r="H38" s="13">
        <v>1</v>
      </c>
      <c r="I38" s="21">
        <f>G38*H38</f>
        <v>294</v>
      </c>
    </row>
    <row r="39" spans="1:9" x14ac:dyDescent="0.25">
      <c r="A39" s="19">
        <v>1</v>
      </c>
      <c r="B39" s="13">
        <v>0.3</v>
      </c>
      <c r="C39" s="13">
        <v>0</v>
      </c>
      <c r="D39" s="12">
        <f>B39*Assumptions!$B$3</f>
        <v>210</v>
      </c>
      <c r="E39" s="12">
        <f>C39*Assumptions!$B$3</f>
        <v>0</v>
      </c>
      <c r="F39" s="12">
        <f t="shared" ref="F39:F68" si="4">SUM(D39:E39)</f>
        <v>210</v>
      </c>
      <c r="G39" s="20">
        <f t="shared" ref="G39:G69" si="5">F39*1.4</f>
        <v>294</v>
      </c>
      <c r="H39" s="13">
        <f>H38+(H38*Assumptions!$B$4)</f>
        <v>1.0349999999999999</v>
      </c>
      <c r="I39" s="21">
        <f t="shared" ref="I39:I68" si="6">G39*H39</f>
        <v>304.28999999999996</v>
      </c>
    </row>
    <row r="40" spans="1:9" x14ac:dyDescent="0.25">
      <c r="A40" s="19">
        <v>2</v>
      </c>
      <c r="B40" s="13">
        <v>0</v>
      </c>
      <c r="C40" s="13">
        <v>0</v>
      </c>
      <c r="D40" s="12">
        <f>B40*Assumptions!$B$3</f>
        <v>0</v>
      </c>
      <c r="E40" s="12">
        <f>C40*Assumptions!$B$3</f>
        <v>0</v>
      </c>
      <c r="F40" s="12">
        <f t="shared" si="4"/>
        <v>0</v>
      </c>
      <c r="G40" s="20">
        <f t="shared" si="5"/>
        <v>0</v>
      </c>
      <c r="H40" s="49">
        <f>H39+(H39*Assumptions!$B$4)</f>
        <v>1.0712249999999999</v>
      </c>
      <c r="I40" s="21">
        <f t="shared" si="6"/>
        <v>0</v>
      </c>
    </row>
    <row r="41" spans="1:9" x14ac:dyDescent="0.25">
      <c r="A41" s="19">
        <v>3</v>
      </c>
      <c r="B41" s="13">
        <v>0.3</v>
      </c>
      <c r="C41" s="13">
        <v>0</v>
      </c>
      <c r="D41" s="12">
        <f>B41*Assumptions!$B$3</f>
        <v>210</v>
      </c>
      <c r="E41" s="12">
        <f>C41*Assumptions!$B$3</f>
        <v>0</v>
      </c>
      <c r="F41" s="12">
        <f t="shared" si="4"/>
        <v>210</v>
      </c>
      <c r="G41" s="20">
        <f t="shared" si="5"/>
        <v>294</v>
      </c>
      <c r="H41" s="49">
        <f>H40+(H40*Assumptions!$B$4)</f>
        <v>1.108717875</v>
      </c>
      <c r="I41" s="21">
        <f t="shared" si="6"/>
        <v>325.96305524999997</v>
      </c>
    </row>
    <row r="42" spans="1:9" x14ac:dyDescent="0.25">
      <c r="A42" s="19">
        <v>4</v>
      </c>
      <c r="B42" s="13">
        <v>0</v>
      </c>
      <c r="C42" s="13">
        <v>0</v>
      </c>
      <c r="D42" s="12">
        <f>B42*Assumptions!$B$3</f>
        <v>0</v>
      </c>
      <c r="E42" s="12">
        <f>C42*Assumptions!$B$3</f>
        <v>0</v>
      </c>
      <c r="F42" s="12">
        <f t="shared" si="4"/>
        <v>0</v>
      </c>
      <c r="G42" s="20">
        <f t="shared" si="5"/>
        <v>0</v>
      </c>
      <c r="H42" s="49">
        <f>H41+(H41*Assumptions!$B$4)</f>
        <v>1.1475230006249999</v>
      </c>
      <c r="I42" s="21">
        <f t="shared" si="6"/>
        <v>0</v>
      </c>
    </row>
    <row r="43" spans="1:9" x14ac:dyDescent="0.25">
      <c r="A43" s="19">
        <v>5</v>
      </c>
      <c r="B43" s="13">
        <v>0.3</v>
      </c>
      <c r="C43" s="13">
        <v>0.5</v>
      </c>
      <c r="D43" s="12">
        <f>B43*Assumptions!$B$3</f>
        <v>210</v>
      </c>
      <c r="E43" s="12">
        <f>C43*Assumptions!$B$3</f>
        <v>350</v>
      </c>
      <c r="F43" s="12">
        <f t="shared" si="4"/>
        <v>560</v>
      </c>
      <c r="G43" s="20">
        <f t="shared" si="5"/>
        <v>784</v>
      </c>
      <c r="H43" s="49">
        <f>H42+(H42*Assumptions!$B$4)</f>
        <v>1.1876863056468749</v>
      </c>
      <c r="I43" s="21">
        <f t="shared" si="6"/>
        <v>931.14606362714994</v>
      </c>
    </row>
    <row r="44" spans="1:9" x14ac:dyDescent="0.25">
      <c r="A44" s="19">
        <v>6</v>
      </c>
      <c r="B44" s="13">
        <v>0</v>
      </c>
      <c r="C44" s="13">
        <v>0</v>
      </c>
      <c r="D44" s="12">
        <f>B44*Assumptions!$B$3</f>
        <v>0</v>
      </c>
      <c r="E44" s="12">
        <f>C44*Assumptions!$B$3</f>
        <v>0</v>
      </c>
      <c r="F44" s="12">
        <f t="shared" si="4"/>
        <v>0</v>
      </c>
      <c r="G44" s="20">
        <f t="shared" si="5"/>
        <v>0</v>
      </c>
      <c r="H44" s="49">
        <f>H43+(H43*Assumptions!$B$4)</f>
        <v>1.2292553263445156</v>
      </c>
      <c r="I44" s="21">
        <f t="shared" si="6"/>
        <v>0</v>
      </c>
    </row>
    <row r="45" spans="1:9" x14ac:dyDescent="0.25">
      <c r="A45" s="19">
        <v>7</v>
      </c>
      <c r="B45" s="13">
        <v>0</v>
      </c>
      <c r="C45" s="13">
        <v>0</v>
      </c>
      <c r="D45" s="12">
        <f>B45*Assumptions!$B$3</f>
        <v>0</v>
      </c>
      <c r="E45" s="12">
        <f>C45*Assumptions!$B$3</f>
        <v>0</v>
      </c>
      <c r="F45" s="12">
        <f t="shared" si="4"/>
        <v>0</v>
      </c>
      <c r="G45" s="20">
        <f t="shared" si="5"/>
        <v>0</v>
      </c>
      <c r="H45" s="49">
        <f>H44+(H44*Assumptions!$B$4)</f>
        <v>1.2722792627665738</v>
      </c>
      <c r="I45" s="21">
        <f t="shared" si="6"/>
        <v>0</v>
      </c>
    </row>
    <row r="46" spans="1:9" x14ac:dyDescent="0.25">
      <c r="A46" s="19">
        <v>8</v>
      </c>
      <c r="B46" s="13">
        <v>0</v>
      </c>
      <c r="C46" s="13">
        <v>0</v>
      </c>
      <c r="D46" s="12">
        <f>B46*Assumptions!$B$3</f>
        <v>0</v>
      </c>
      <c r="E46" s="12">
        <f>C46*Assumptions!$B$3</f>
        <v>0</v>
      </c>
      <c r="F46" s="12">
        <f t="shared" si="4"/>
        <v>0</v>
      </c>
      <c r="G46" s="20">
        <f t="shared" si="5"/>
        <v>0</v>
      </c>
      <c r="H46" s="49">
        <f>H45+(H45*Assumptions!$B$4)</f>
        <v>1.3168090369634038</v>
      </c>
      <c r="I46" s="21">
        <f t="shared" si="6"/>
        <v>0</v>
      </c>
    </row>
    <row r="47" spans="1:9" x14ac:dyDescent="0.25">
      <c r="A47" s="19">
        <v>9</v>
      </c>
      <c r="B47" s="13">
        <v>0</v>
      </c>
      <c r="C47" s="13">
        <v>0</v>
      </c>
      <c r="D47" s="12">
        <f>B47*Assumptions!$B$3</f>
        <v>0</v>
      </c>
      <c r="E47" s="12">
        <f>C47*Assumptions!$B$3</f>
        <v>0</v>
      </c>
      <c r="F47" s="12">
        <f t="shared" si="4"/>
        <v>0</v>
      </c>
      <c r="G47" s="20">
        <f t="shared" si="5"/>
        <v>0</v>
      </c>
      <c r="H47" s="49">
        <f>H46+(H46*Assumptions!$B$4)</f>
        <v>1.3628973532571229</v>
      </c>
      <c r="I47" s="21">
        <f t="shared" si="6"/>
        <v>0</v>
      </c>
    </row>
    <row r="48" spans="1:9" x14ac:dyDescent="0.25">
      <c r="A48" s="19">
        <v>10</v>
      </c>
      <c r="B48" s="13">
        <v>0.3</v>
      </c>
      <c r="C48" s="13">
        <v>0</v>
      </c>
      <c r="D48" s="12">
        <f>B48*Assumptions!$B$3</f>
        <v>210</v>
      </c>
      <c r="E48" s="12">
        <f>C48*Assumptions!$B$3</f>
        <v>0</v>
      </c>
      <c r="F48" s="12">
        <f t="shared" si="4"/>
        <v>210</v>
      </c>
      <c r="G48" s="20">
        <f t="shared" si="5"/>
        <v>294</v>
      </c>
      <c r="H48" s="49">
        <f>H47+(H47*Assumptions!$B$4)</f>
        <v>1.4105987606211223</v>
      </c>
      <c r="I48" s="21">
        <f t="shared" si="6"/>
        <v>414.71603562260998</v>
      </c>
    </row>
    <row r="49" spans="1:9" x14ac:dyDescent="0.25">
      <c r="A49" s="19">
        <v>11</v>
      </c>
      <c r="B49" s="13">
        <v>0</v>
      </c>
      <c r="C49" s="13">
        <v>0</v>
      </c>
      <c r="D49" s="12">
        <f>B49*Assumptions!$B$3</f>
        <v>0</v>
      </c>
      <c r="E49" s="12">
        <f>C49*Assumptions!$B$3</f>
        <v>0</v>
      </c>
      <c r="F49" s="12">
        <f t="shared" si="4"/>
        <v>0</v>
      </c>
      <c r="G49" s="20">
        <f t="shared" si="5"/>
        <v>0</v>
      </c>
      <c r="H49" s="49">
        <f>H48+(H48*Assumptions!$B$4)</f>
        <v>1.4599697172428616</v>
      </c>
      <c r="I49" s="21">
        <f t="shared" si="6"/>
        <v>0</v>
      </c>
    </row>
    <row r="50" spans="1:9" x14ac:dyDescent="0.25">
      <c r="A50" s="19">
        <v>12</v>
      </c>
      <c r="B50" s="13">
        <v>0</v>
      </c>
      <c r="C50" s="13">
        <v>0</v>
      </c>
      <c r="D50" s="12">
        <f>B50*Assumptions!$B$3</f>
        <v>0</v>
      </c>
      <c r="E50" s="12">
        <f>C50*Assumptions!$B$3</f>
        <v>0</v>
      </c>
      <c r="F50" s="12">
        <f t="shared" si="4"/>
        <v>0</v>
      </c>
      <c r="G50" s="20">
        <f t="shared" si="5"/>
        <v>0</v>
      </c>
      <c r="H50" s="49">
        <f>H49+(H49*Assumptions!$B$4)</f>
        <v>1.5110686573463619</v>
      </c>
      <c r="I50" s="21">
        <f t="shared" si="6"/>
        <v>0</v>
      </c>
    </row>
    <row r="51" spans="1:9" x14ac:dyDescent="0.25">
      <c r="A51" s="19">
        <v>13</v>
      </c>
      <c r="B51" s="13">
        <v>0</v>
      </c>
      <c r="C51" s="13">
        <v>0</v>
      </c>
      <c r="D51" s="12">
        <f>B51*Assumptions!$B$3</f>
        <v>0</v>
      </c>
      <c r="E51" s="12">
        <f>C51*Assumptions!$B$3</f>
        <v>0</v>
      </c>
      <c r="F51" s="12">
        <f t="shared" si="4"/>
        <v>0</v>
      </c>
      <c r="G51" s="20">
        <f t="shared" si="5"/>
        <v>0</v>
      </c>
      <c r="H51" s="49">
        <f>H50+(H50*Assumptions!$B$4)</f>
        <v>1.5639560603534846</v>
      </c>
      <c r="I51" s="21">
        <f t="shared" si="6"/>
        <v>0</v>
      </c>
    </row>
    <row r="52" spans="1:9" x14ac:dyDescent="0.25">
      <c r="A52" s="19">
        <v>14</v>
      </c>
      <c r="B52" s="13">
        <v>0</v>
      </c>
      <c r="C52" s="13">
        <v>0</v>
      </c>
      <c r="D52" s="12">
        <f>B52*Assumptions!$B$3</f>
        <v>0</v>
      </c>
      <c r="E52" s="12">
        <f>C52*Assumptions!$B$3</f>
        <v>0</v>
      </c>
      <c r="F52" s="12">
        <f t="shared" si="4"/>
        <v>0</v>
      </c>
      <c r="G52" s="20">
        <f t="shared" si="5"/>
        <v>0</v>
      </c>
      <c r="H52" s="49">
        <f>H51+(H51*Assumptions!$B$4)</f>
        <v>1.6186945224658564</v>
      </c>
      <c r="I52" s="21">
        <f t="shared" si="6"/>
        <v>0</v>
      </c>
    </row>
    <row r="53" spans="1:9" x14ac:dyDescent="0.25">
      <c r="A53" s="19">
        <v>15</v>
      </c>
      <c r="B53" s="13">
        <v>0.3</v>
      </c>
      <c r="C53" s="13">
        <v>0.5</v>
      </c>
      <c r="D53" s="12">
        <f>B53*Assumptions!$B$3</f>
        <v>210</v>
      </c>
      <c r="E53" s="12">
        <f>C53*Assumptions!$B$3</f>
        <v>350</v>
      </c>
      <c r="F53" s="12">
        <f t="shared" si="4"/>
        <v>560</v>
      </c>
      <c r="G53" s="20">
        <f t="shared" si="5"/>
        <v>784</v>
      </c>
      <c r="H53" s="49">
        <f>H52+(H52*Assumptions!$B$4)</f>
        <v>1.6753488307521613</v>
      </c>
      <c r="I53" s="21">
        <f t="shared" si="6"/>
        <v>1313.4734833096945</v>
      </c>
    </row>
    <row r="54" spans="1:9" x14ac:dyDescent="0.25">
      <c r="A54" s="19">
        <v>16</v>
      </c>
      <c r="B54" s="13">
        <v>0</v>
      </c>
      <c r="C54" s="13">
        <v>0</v>
      </c>
      <c r="D54" s="12">
        <f>B54*Assumptions!$B$3</f>
        <v>0</v>
      </c>
      <c r="E54" s="12">
        <f>C54*Assumptions!$B$3</f>
        <v>0</v>
      </c>
      <c r="F54" s="12">
        <f t="shared" si="4"/>
        <v>0</v>
      </c>
      <c r="G54" s="20">
        <f t="shared" si="5"/>
        <v>0</v>
      </c>
      <c r="H54" s="49">
        <f>H53+(H53*Assumptions!$B$4)</f>
        <v>1.733986039828487</v>
      </c>
      <c r="I54" s="21">
        <f t="shared" si="6"/>
        <v>0</v>
      </c>
    </row>
    <row r="55" spans="1:9" x14ac:dyDescent="0.25">
      <c r="A55" s="19">
        <v>17</v>
      </c>
      <c r="B55" s="13">
        <v>0</v>
      </c>
      <c r="C55" s="13">
        <v>0</v>
      </c>
      <c r="D55" s="12">
        <f>B55*Assumptions!$B$3</f>
        <v>0</v>
      </c>
      <c r="E55" s="12">
        <f>C55*Assumptions!$B$3</f>
        <v>0</v>
      </c>
      <c r="F55" s="12">
        <f t="shared" si="4"/>
        <v>0</v>
      </c>
      <c r="G55" s="20">
        <f t="shared" si="5"/>
        <v>0</v>
      </c>
      <c r="H55" s="49">
        <f>H54+(H54*Assumptions!$B$4)</f>
        <v>1.7946755512224841</v>
      </c>
      <c r="I55" s="21">
        <f t="shared" si="6"/>
        <v>0</v>
      </c>
    </row>
    <row r="56" spans="1:9" x14ac:dyDescent="0.25">
      <c r="A56" s="19">
        <v>18</v>
      </c>
      <c r="B56" s="13">
        <v>0</v>
      </c>
      <c r="C56" s="13">
        <v>0</v>
      </c>
      <c r="D56" s="12">
        <f>B56*Assumptions!$B$3</f>
        <v>0</v>
      </c>
      <c r="E56" s="12">
        <f>C56*Assumptions!$B$3</f>
        <v>0</v>
      </c>
      <c r="F56" s="12">
        <f t="shared" si="4"/>
        <v>0</v>
      </c>
      <c r="G56" s="20">
        <f t="shared" si="5"/>
        <v>0</v>
      </c>
      <c r="H56" s="49">
        <f>H55+(H55*Assumptions!$B$4)</f>
        <v>1.857489195515271</v>
      </c>
      <c r="I56" s="21">
        <f t="shared" si="6"/>
        <v>0</v>
      </c>
    </row>
    <row r="57" spans="1:9" x14ac:dyDescent="0.25">
      <c r="A57" s="19">
        <v>19</v>
      </c>
      <c r="B57" s="13">
        <v>0</v>
      </c>
      <c r="C57" s="13">
        <v>0</v>
      </c>
      <c r="D57" s="12">
        <f>B57*Assumptions!$B$3</f>
        <v>0</v>
      </c>
      <c r="E57" s="12">
        <f>C57*Assumptions!$B$3</f>
        <v>0</v>
      </c>
      <c r="F57" s="12">
        <f t="shared" si="4"/>
        <v>0</v>
      </c>
      <c r="G57" s="20">
        <f t="shared" si="5"/>
        <v>0</v>
      </c>
      <c r="H57" s="49">
        <f>H56+(H56*Assumptions!$B$4)</f>
        <v>1.9225013173583054</v>
      </c>
      <c r="I57" s="21">
        <f t="shared" si="6"/>
        <v>0</v>
      </c>
    </row>
    <row r="58" spans="1:9" x14ac:dyDescent="0.25">
      <c r="A58" s="19">
        <v>20</v>
      </c>
      <c r="B58" s="13">
        <v>0.3</v>
      </c>
      <c r="C58" s="13">
        <v>0</v>
      </c>
      <c r="D58" s="12">
        <f>B58*Assumptions!$B$3</f>
        <v>210</v>
      </c>
      <c r="E58" s="12">
        <f>C58*Assumptions!$B$3</f>
        <v>0</v>
      </c>
      <c r="F58" s="12">
        <f t="shared" si="4"/>
        <v>210</v>
      </c>
      <c r="G58" s="20">
        <f t="shared" si="5"/>
        <v>294</v>
      </c>
      <c r="H58" s="49">
        <f>H57+(H57*Assumptions!$B$4)</f>
        <v>1.989788863465846</v>
      </c>
      <c r="I58" s="21">
        <f t="shared" si="6"/>
        <v>584.99792585895875</v>
      </c>
    </row>
    <row r="59" spans="1:9" x14ac:dyDescent="0.25">
      <c r="A59" s="19">
        <v>21</v>
      </c>
      <c r="B59" s="13">
        <v>0</v>
      </c>
      <c r="C59" s="13">
        <v>0</v>
      </c>
      <c r="D59" s="12">
        <f>B59*Assumptions!$B$3</f>
        <v>0</v>
      </c>
      <c r="E59" s="12">
        <f>C59*Assumptions!$B$3</f>
        <v>0</v>
      </c>
      <c r="F59" s="12">
        <f t="shared" si="4"/>
        <v>0</v>
      </c>
      <c r="G59" s="20">
        <f t="shared" si="5"/>
        <v>0</v>
      </c>
      <c r="H59" s="49">
        <f>H58+(H58*Assumptions!$B$4)</f>
        <v>2.0594314736871508</v>
      </c>
      <c r="I59" s="21">
        <f t="shared" si="6"/>
        <v>0</v>
      </c>
    </row>
    <row r="60" spans="1:9" x14ac:dyDescent="0.25">
      <c r="A60" s="19">
        <v>22</v>
      </c>
      <c r="B60" s="13">
        <v>0</v>
      </c>
      <c r="C60" s="13">
        <v>0</v>
      </c>
      <c r="D60" s="12">
        <f>B60*Assumptions!$B$3</f>
        <v>0</v>
      </c>
      <c r="E60" s="12">
        <f>C60*Assumptions!$B$3</f>
        <v>0</v>
      </c>
      <c r="F60" s="12">
        <f t="shared" si="4"/>
        <v>0</v>
      </c>
      <c r="G60" s="20">
        <f t="shared" si="5"/>
        <v>0</v>
      </c>
      <c r="H60" s="49">
        <f>H59+(H59*Assumptions!$B$4)</f>
        <v>2.1315115752662011</v>
      </c>
      <c r="I60" s="21">
        <f t="shared" si="6"/>
        <v>0</v>
      </c>
    </row>
    <row r="61" spans="1:9" x14ac:dyDescent="0.25">
      <c r="A61" s="19">
        <v>23</v>
      </c>
      <c r="B61" s="13">
        <v>0</v>
      </c>
      <c r="C61" s="13">
        <v>0</v>
      </c>
      <c r="D61" s="12">
        <f>B61*Assumptions!$B$3</f>
        <v>0</v>
      </c>
      <c r="E61" s="12">
        <f>C61*Assumptions!$B$3</f>
        <v>0</v>
      </c>
      <c r="F61" s="12">
        <f t="shared" si="4"/>
        <v>0</v>
      </c>
      <c r="G61" s="20">
        <f t="shared" si="5"/>
        <v>0</v>
      </c>
      <c r="H61" s="49">
        <f>H60+(H60*Assumptions!$B$4)</f>
        <v>2.2061144804005179</v>
      </c>
      <c r="I61" s="21">
        <f t="shared" si="6"/>
        <v>0</v>
      </c>
    </row>
    <row r="62" spans="1:9" x14ac:dyDescent="0.25">
      <c r="A62" s="19">
        <v>24</v>
      </c>
      <c r="B62" s="13">
        <v>0</v>
      </c>
      <c r="C62" s="13">
        <v>0</v>
      </c>
      <c r="D62" s="12">
        <f>B62*Assumptions!$B$3</f>
        <v>0</v>
      </c>
      <c r="E62" s="12">
        <f>C62*Assumptions!$B$3</f>
        <v>0</v>
      </c>
      <c r="F62" s="12">
        <f t="shared" si="4"/>
        <v>0</v>
      </c>
      <c r="G62" s="20">
        <f t="shared" si="5"/>
        <v>0</v>
      </c>
      <c r="H62" s="49">
        <f>H61+(H61*Assumptions!$B$4)</f>
        <v>2.2833284872145363</v>
      </c>
      <c r="I62" s="21">
        <f t="shared" si="6"/>
        <v>0</v>
      </c>
    </row>
    <row r="63" spans="1:9" x14ac:dyDescent="0.25">
      <c r="A63" s="19">
        <v>25</v>
      </c>
      <c r="B63" s="13">
        <v>0.3</v>
      </c>
      <c r="C63" s="13">
        <v>0.5</v>
      </c>
      <c r="D63" s="12">
        <f>B63*Assumptions!$B$3</f>
        <v>210</v>
      </c>
      <c r="E63" s="12">
        <f>C63*Assumptions!$B$3</f>
        <v>350</v>
      </c>
      <c r="F63" s="12">
        <f t="shared" si="4"/>
        <v>560</v>
      </c>
      <c r="G63" s="20">
        <f t="shared" si="5"/>
        <v>784</v>
      </c>
      <c r="H63" s="49">
        <f>H62+(H62*Assumptions!$B$4)</f>
        <v>2.3632449842670451</v>
      </c>
      <c r="I63" s="21">
        <f t="shared" si="6"/>
        <v>1852.7840676653634</v>
      </c>
    </row>
    <row r="64" spans="1:9" x14ac:dyDescent="0.25">
      <c r="A64" s="19">
        <v>26</v>
      </c>
      <c r="B64" s="13">
        <v>0</v>
      </c>
      <c r="C64" s="13">
        <v>0</v>
      </c>
      <c r="D64" s="12">
        <f>B64*Assumptions!$B$3</f>
        <v>0</v>
      </c>
      <c r="E64" s="12">
        <f>C64*Assumptions!$B$3</f>
        <v>0</v>
      </c>
      <c r="F64" s="12">
        <f t="shared" si="4"/>
        <v>0</v>
      </c>
      <c r="G64" s="20">
        <f t="shared" si="5"/>
        <v>0</v>
      </c>
      <c r="H64" s="49">
        <f>H63+(H63*Assumptions!$B$4)</f>
        <v>2.4459585587163919</v>
      </c>
      <c r="I64" s="21">
        <f t="shared" si="6"/>
        <v>0</v>
      </c>
    </row>
    <row r="65" spans="1:9" x14ac:dyDescent="0.25">
      <c r="A65" s="19">
        <v>27</v>
      </c>
      <c r="B65" s="13">
        <v>0</v>
      </c>
      <c r="C65" s="13">
        <v>0</v>
      </c>
      <c r="D65" s="12">
        <f>B65*Assumptions!$B$3</f>
        <v>0</v>
      </c>
      <c r="E65" s="12">
        <f>C65*Assumptions!$B$3</f>
        <v>0</v>
      </c>
      <c r="F65" s="12">
        <f t="shared" si="4"/>
        <v>0</v>
      </c>
      <c r="G65" s="20">
        <f t="shared" si="5"/>
        <v>0</v>
      </c>
      <c r="H65" s="49">
        <f>H64+(H64*Assumptions!$B$4)</f>
        <v>2.5315671082714655</v>
      </c>
      <c r="I65" s="21">
        <f t="shared" si="6"/>
        <v>0</v>
      </c>
    </row>
    <row r="66" spans="1:9" x14ac:dyDescent="0.25">
      <c r="A66" s="19">
        <v>28</v>
      </c>
      <c r="B66" s="13">
        <v>0</v>
      </c>
      <c r="C66" s="13">
        <v>0</v>
      </c>
      <c r="D66" s="12">
        <f>B66*Assumptions!$B$3</f>
        <v>0</v>
      </c>
      <c r="E66" s="12">
        <f>C66*Assumptions!$B$3</f>
        <v>0</v>
      </c>
      <c r="F66" s="12">
        <f t="shared" si="4"/>
        <v>0</v>
      </c>
      <c r="G66" s="20">
        <f t="shared" si="5"/>
        <v>0</v>
      </c>
      <c r="H66" s="49">
        <f>H65+(H65*Assumptions!$B$4)</f>
        <v>2.6201719570609669</v>
      </c>
      <c r="I66" s="21">
        <f t="shared" si="6"/>
        <v>0</v>
      </c>
    </row>
    <row r="67" spans="1:9" x14ac:dyDescent="0.25">
      <c r="A67" s="19">
        <v>29</v>
      </c>
      <c r="B67" s="13">
        <v>0</v>
      </c>
      <c r="C67" s="13">
        <v>0</v>
      </c>
      <c r="D67" s="12">
        <f>B67*Assumptions!$B$3</f>
        <v>0</v>
      </c>
      <c r="E67" s="12">
        <f>C67*Assumptions!$B$3</f>
        <v>0</v>
      </c>
      <c r="F67" s="12">
        <f t="shared" si="4"/>
        <v>0</v>
      </c>
      <c r="G67" s="20">
        <f t="shared" si="5"/>
        <v>0</v>
      </c>
      <c r="H67" s="49">
        <f>H66+(H66*Assumptions!$B$4)</f>
        <v>2.7118779755581008</v>
      </c>
      <c r="I67" s="21">
        <f t="shared" si="6"/>
        <v>0</v>
      </c>
    </row>
    <row r="68" spans="1:9" x14ac:dyDescent="0.25">
      <c r="A68" s="19">
        <v>30</v>
      </c>
      <c r="B68" s="13">
        <v>0.3</v>
      </c>
      <c r="C68" s="13">
        <v>0.5</v>
      </c>
      <c r="D68" s="12">
        <f>B68*Assumptions!$B$3</f>
        <v>210</v>
      </c>
      <c r="E68" s="12">
        <f>C68*Assumptions!$B$3</f>
        <v>350</v>
      </c>
      <c r="F68" s="12">
        <f t="shared" si="4"/>
        <v>560</v>
      </c>
      <c r="G68" s="20">
        <f t="shared" si="5"/>
        <v>784</v>
      </c>
      <c r="H68" s="49">
        <f>H67+(H67*Assumptions!$B$4)</f>
        <v>2.8067937047026343</v>
      </c>
      <c r="I68" s="21">
        <f t="shared" si="6"/>
        <v>2200.5262644868653</v>
      </c>
    </row>
    <row r="69" spans="1:9" x14ac:dyDescent="0.25">
      <c r="A69" s="23" t="s">
        <v>11</v>
      </c>
      <c r="B69" s="24">
        <f>SUM(B38:B68)</f>
        <v>2.6999999999999997</v>
      </c>
      <c r="C69" s="24">
        <f>SUM(C38:C68)</f>
        <v>2</v>
      </c>
      <c r="D69" s="25">
        <f>B69*Assumptions!$B$3</f>
        <v>1889.9999999999998</v>
      </c>
      <c r="E69" s="25">
        <f>C69*Assumptions!$B$3</f>
        <v>1400</v>
      </c>
      <c r="F69" s="25">
        <f>SUM(F38:F68)</f>
        <v>3290</v>
      </c>
      <c r="G69" s="26">
        <f t="shared" si="5"/>
        <v>4606</v>
      </c>
      <c r="H69" s="24"/>
      <c r="I69" s="27">
        <f>SUM(I38:I68)</f>
        <v>8221.8968958206424</v>
      </c>
    </row>
    <row r="70" spans="1:9" x14ac:dyDescent="0.25">
      <c r="A70" s="30"/>
      <c r="G70" s="30"/>
    </row>
    <row r="71" spans="1:9" ht="23.25" x14ac:dyDescent="0.25">
      <c r="A71" s="17" t="s">
        <v>29</v>
      </c>
      <c r="G71" s="30"/>
    </row>
    <row r="72" spans="1:9" ht="47.25" x14ac:dyDescent="0.25">
      <c r="A72" s="14" t="s">
        <v>35</v>
      </c>
      <c r="B72" s="15" t="s">
        <v>0</v>
      </c>
      <c r="C72" s="15" t="s">
        <v>1</v>
      </c>
      <c r="D72" s="15" t="s">
        <v>2</v>
      </c>
      <c r="E72" s="15" t="s">
        <v>3</v>
      </c>
      <c r="F72" s="15" t="s">
        <v>4</v>
      </c>
      <c r="G72" s="15" t="s">
        <v>33</v>
      </c>
      <c r="H72" s="15" t="s">
        <v>5</v>
      </c>
      <c r="I72" s="16" t="s">
        <v>6</v>
      </c>
    </row>
    <row r="73" spans="1:9" ht="31.5" x14ac:dyDescent="0.25">
      <c r="A73" s="28" t="s">
        <v>36</v>
      </c>
      <c r="B73" s="13">
        <v>0.5</v>
      </c>
      <c r="C73" s="13">
        <v>0</v>
      </c>
      <c r="D73" s="12">
        <f>B73*Assumptions!$B$3</f>
        <v>350</v>
      </c>
      <c r="E73" s="12">
        <f>C73*Assumptions!$B$3</f>
        <v>0</v>
      </c>
      <c r="F73" s="12">
        <f>SUM(D73:E73)</f>
        <v>350</v>
      </c>
      <c r="G73" s="20">
        <f>F73*1.4</f>
        <v>489.99999999999994</v>
      </c>
      <c r="H73" s="13">
        <v>1</v>
      </c>
      <c r="I73" s="21">
        <f>G73*H73</f>
        <v>489.99999999999994</v>
      </c>
    </row>
    <row r="74" spans="1:9" x14ac:dyDescent="0.25">
      <c r="A74" s="19">
        <v>1</v>
      </c>
      <c r="B74" s="13">
        <v>0.5</v>
      </c>
      <c r="C74" s="13">
        <v>0</v>
      </c>
      <c r="D74" s="12">
        <f>B74*Assumptions!$B$3</f>
        <v>350</v>
      </c>
      <c r="E74" s="12">
        <f>C74*Assumptions!$B$3</f>
        <v>0</v>
      </c>
      <c r="F74" s="12">
        <f t="shared" ref="F74:F103" si="7">SUM(D74:E74)</f>
        <v>350</v>
      </c>
      <c r="G74" s="20">
        <f t="shared" ref="G74:G103" si="8">F74*1.4</f>
        <v>489.99999999999994</v>
      </c>
      <c r="H74" s="13">
        <f>H73+(H73*Assumptions!$B$4)</f>
        <v>1.0349999999999999</v>
      </c>
      <c r="I74" s="21">
        <f t="shared" ref="I74:I103" si="9">G74*H74</f>
        <v>507.14999999999992</v>
      </c>
    </row>
    <row r="75" spans="1:9" x14ac:dyDescent="0.25">
      <c r="A75" s="19">
        <v>2</v>
      </c>
      <c r="B75" s="13">
        <v>0</v>
      </c>
      <c r="C75" s="13">
        <v>0</v>
      </c>
      <c r="D75" s="12">
        <f>B75*Assumptions!$B$3</f>
        <v>0</v>
      </c>
      <c r="E75" s="12">
        <f>C75*Assumptions!$B$3</f>
        <v>0</v>
      </c>
      <c r="F75" s="12">
        <f t="shared" si="7"/>
        <v>0</v>
      </c>
      <c r="G75" s="20">
        <f t="shared" si="8"/>
        <v>0</v>
      </c>
      <c r="H75" s="49">
        <f>H74+(H74*Assumptions!$B$4)</f>
        <v>1.0712249999999999</v>
      </c>
      <c r="I75" s="21">
        <f t="shared" si="9"/>
        <v>0</v>
      </c>
    </row>
    <row r="76" spans="1:9" x14ac:dyDescent="0.25">
      <c r="A76" s="19">
        <v>3</v>
      </c>
      <c r="B76" s="13">
        <v>0.5</v>
      </c>
      <c r="C76" s="13">
        <v>0</v>
      </c>
      <c r="D76" s="12">
        <f>B76*Assumptions!$B$3</f>
        <v>350</v>
      </c>
      <c r="E76" s="12">
        <f>C76*Assumptions!$B$3</f>
        <v>0</v>
      </c>
      <c r="F76" s="12">
        <f t="shared" si="7"/>
        <v>350</v>
      </c>
      <c r="G76" s="20">
        <f t="shared" si="8"/>
        <v>489.99999999999994</v>
      </c>
      <c r="H76" s="49">
        <f>H75+(H75*Assumptions!$B$4)</f>
        <v>1.108717875</v>
      </c>
      <c r="I76" s="21">
        <f t="shared" si="9"/>
        <v>543.27175874999989</v>
      </c>
    </row>
    <row r="77" spans="1:9" x14ac:dyDescent="0.25">
      <c r="A77" s="19">
        <v>4</v>
      </c>
      <c r="B77" s="13">
        <v>0</v>
      </c>
      <c r="C77" s="13">
        <v>0</v>
      </c>
      <c r="D77" s="12">
        <f>B77*Assumptions!$B$3</f>
        <v>0</v>
      </c>
      <c r="E77" s="12">
        <f>C77*Assumptions!$B$3</f>
        <v>0</v>
      </c>
      <c r="F77" s="12">
        <f t="shared" si="7"/>
        <v>0</v>
      </c>
      <c r="G77" s="20">
        <f t="shared" si="8"/>
        <v>0</v>
      </c>
      <c r="H77" s="49">
        <f>H76+(H76*Assumptions!$B$4)</f>
        <v>1.1475230006249999</v>
      </c>
      <c r="I77" s="21">
        <f t="shared" si="9"/>
        <v>0</v>
      </c>
    </row>
    <row r="78" spans="1:9" x14ac:dyDescent="0.25">
      <c r="A78" s="19">
        <v>5</v>
      </c>
      <c r="B78" s="13">
        <v>0.5</v>
      </c>
      <c r="C78" s="13">
        <v>0.7</v>
      </c>
      <c r="D78" s="12">
        <f>B78*Assumptions!$B$3</f>
        <v>350</v>
      </c>
      <c r="E78" s="12">
        <f>C78*Assumptions!$B$3</f>
        <v>489.99999999999994</v>
      </c>
      <c r="F78" s="12">
        <f t="shared" si="7"/>
        <v>840</v>
      </c>
      <c r="G78" s="20">
        <f t="shared" si="8"/>
        <v>1176</v>
      </c>
      <c r="H78" s="49">
        <f>H77+(H77*Assumptions!$B$4)</f>
        <v>1.1876863056468749</v>
      </c>
      <c r="I78" s="21">
        <f t="shared" si="9"/>
        <v>1396.7190954407249</v>
      </c>
    </row>
    <row r="79" spans="1:9" x14ac:dyDescent="0.25">
      <c r="A79" s="19">
        <v>6</v>
      </c>
      <c r="B79" s="13">
        <v>0</v>
      </c>
      <c r="C79" s="13">
        <v>0</v>
      </c>
      <c r="D79" s="12">
        <f>B79*Assumptions!$B$3</f>
        <v>0</v>
      </c>
      <c r="E79" s="12">
        <f>C79*Assumptions!$B$3</f>
        <v>0</v>
      </c>
      <c r="F79" s="12">
        <f t="shared" si="7"/>
        <v>0</v>
      </c>
      <c r="G79" s="20">
        <f t="shared" si="8"/>
        <v>0</v>
      </c>
      <c r="H79" s="49">
        <f>H78+(H78*Assumptions!$B$4)</f>
        <v>1.2292553263445156</v>
      </c>
      <c r="I79" s="21">
        <f t="shared" si="9"/>
        <v>0</v>
      </c>
    </row>
    <row r="80" spans="1:9" x14ac:dyDescent="0.25">
      <c r="A80" s="19">
        <v>7</v>
      </c>
      <c r="B80" s="13">
        <v>0</v>
      </c>
      <c r="C80" s="13">
        <v>0</v>
      </c>
      <c r="D80" s="12">
        <f>B80*Assumptions!$B$3</f>
        <v>0</v>
      </c>
      <c r="E80" s="12">
        <f>C80*Assumptions!$B$3</f>
        <v>0</v>
      </c>
      <c r="F80" s="12">
        <f t="shared" si="7"/>
        <v>0</v>
      </c>
      <c r="G80" s="20">
        <f t="shared" si="8"/>
        <v>0</v>
      </c>
      <c r="H80" s="49">
        <f>H79+(H79*Assumptions!$B$4)</f>
        <v>1.2722792627665738</v>
      </c>
      <c r="I80" s="21">
        <f t="shared" si="9"/>
        <v>0</v>
      </c>
    </row>
    <row r="81" spans="1:9" x14ac:dyDescent="0.25">
      <c r="A81" s="19">
        <v>8</v>
      </c>
      <c r="B81" s="13">
        <v>0</v>
      </c>
      <c r="C81" s="13">
        <v>0</v>
      </c>
      <c r="D81" s="12">
        <f>B81*Assumptions!$B$3</f>
        <v>0</v>
      </c>
      <c r="E81" s="12">
        <f>C81*Assumptions!$B$3</f>
        <v>0</v>
      </c>
      <c r="F81" s="12">
        <f t="shared" si="7"/>
        <v>0</v>
      </c>
      <c r="G81" s="20">
        <f t="shared" si="8"/>
        <v>0</v>
      </c>
      <c r="H81" s="49">
        <f>H80+(H80*Assumptions!$B$4)</f>
        <v>1.3168090369634038</v>
      </c>
      <c r="I81" s="21">
        <f t="shared" si="9"/>
        <v>0</v>
      </c>
    </row>
    <row r="82" spans="1:9" x14ac:dyDescent="0.25">
      <c r="A82" s="19">
        <v>9</v>
      </c>
      <c r="B82" s="13">
        <v>0</v>
      </c>
      <c r="C82" s="13">
        <v>0</v>
      </c>
      <c r="D82" s="12">
        <f>B82*Assumptions!$B$3</f>
        <v>0</v>
      </c>
      <c r="E82" s="12">
        <f>C82*Assumptions!$B$3</f>
        <v>0</v>
      </c>
      <c r="F82" s="12">
        <f t="shared" si="7"/>
        <v>0</v>
      </c>
      <c r="G82" s="20">
        <f t="shared" si="8"/>
        <v>0</v>
      </c>
      <c r="H82" s="49">
        <f>H81+(H81*Assumptions!$B$4)</f>
        <v>1.3628973532571229</v>
      </c>
      <c r="I82" s="21">
        <f t="shared" si="9"/>
        <v>0</v>
      </c>
    </row>
    <row r="83" spans="1:9" x14ac:dyDescent="0.25">
      <c r="A83" s="19">
        <v>10</v>
      </c>
      <c r="B83" s="13">
        <v>0.5</v>
      </c>
      <c r="C83" s="13">
        <v>0.7</v>
      </c>
      <c r="D83" s="12">
        <f>B83*Assumptions!$B$3</f>
        <v>350</v>
      </c>
      <c r="E83" s="12">
        <f>C83*Assumptions!$B$3</f>
        <v>489.99999999999994</v>
      </c>
      <c r="F83" s="12">
        <f t="shared" si="7"/>
        <v>840</v>
      </c>
      <c r="G83" s="20">
        <f t="shared" si="8"/>
        <v>1176</v>
      </c>
      <c r="H83" s="49">
        <f>H82+(H82*Assumptions!$B$4)</f>
        <v>1.4105987606211223</v>
      </c>
      <c r="I83" s="21">
        <f t="shared" si="9"/>
        <v>1658.8641424904399</v>
      </c>
    </row>
    <row r="84" spans="1:9" x14ac:dyDescent="0.25">
      <c r="A84" s="19">
        <v>11</v>
      </c>
      <c r="B84" s="13">
        <v>0</v>
      </c>
      <c r="C84" s="13">
        <v>0</v>
      </c>
      <c r="D84" s="12">
        <f>B84*Assumptions!$B$3</f>
        <v>0</v>
      </c>
      <c r="E84" s="12">
        <f>C84*Assumptions!$B$3</f>
        <v>0</v>
      </c>
      <c r="F84" s="12">
        <f t="shared" si="7"/>
        <v>0</v>
      </c>
      <c r="G84" s="20">
        <f t="shared" si="8"/>
        <v>0</v>
      </c>
      <c r="H84" s="49">
        <f>H83+(H83*Assumptions!$B$4)</f>
        <v>1.4599697172428616</v>
      </c>
      <c r="I84" s="21">
        <f t="shared" si="9"/>
        <v>0</v>
      </c>
    </row>
    <row r="85" spans="1:9" x14ac:dyDescent="0.25">
      <c r="A85" s="19">
        <v>12</v>
      </c>
      <c r="B85" s="13">
        <v>0</v>
      </c>
      <c r="C85" s="13">
        <v>0</v>
      </c>
      <c r="D85" s="12">
        <f>B85*Assumptions!$B$3</f>
        <v>0</v>
      </c>
      <c r="E85" s="12">
        <f>C85*Assumptions!$B$3</f>
        <v>0</v>
      </c>
      <c r="F85" s="12">
        <f t="shared" si="7"/>
        <v>0</v>
      </c>
      <c r="G85" s="20">
        <f t="shared" si="8"/>
        <v>0</v>
      </c>
      <c r="H85" s="49">
        <f>H84+(H84*Assumptions!$B$4)</f>
        <v>1.5110686573463619</v>
      </c>
      <c r="I85" s="21">
        <f t="shared" si="9"/>
        <v>0</v>
      </c>
    </row>
    <row r="86" spans="1:9" x14ac:dyDescent="0.25">
      <c r="A86" s="19">
        <v>13</v>
      </c>
      <c r="B86" s="13">
        <v>0</v>
      </c>
      <c r="C86" s="13">
        <v>0</v>
      </c>
      <c r="D86" s="12">
        <f>B86*Assumptions!$B$3</f>
        <v>0</v>
      </c>
      <c r="E86" s="12">
        <f>C86*Assumptions!$B$3</f>
        <v>0</v>
      </c>
      <c r="F86" s="12">
        <f t="shared" si="7"/>
        <v>0</v>
      </c>
      <c r="G86" s="20">
        <f t="shared" si="8"/>
        <v>0</v>
      </c>
      <c r="H86" s="49">
        <f>H85+(H85*Assumptions!$B$4)</f>
        <v>1.5639560603534846</v>
      </c>
      <c r="I86" s="21">
        <f t="shared" si="9"/>
        <v>0</v>
      </c>
    </row>
    <row r="87" spans="1:9" x14ac:dyDescent="0.25">
      <c r="A87" s="19">
        <v>14</v>
      </c>
      <c r="B87" s="13">
        <v>0</v>
      </c>
      <c r="C87" s="13">
        <v>0</v>
      </c>
      <c r="D87" s="12">
        <f>B87*Assumptions!$B$3</f>
        <v>0</v>
      </c>
      <c r="E87" s="12">
        <f>C87*Assumptions!$B$3</f>
        <v>0</v>
      </c>
      <c r="F87" s="12">
        <f t="shared" si="7"/>
        <v>0</v>
      </c>
      <c r="G87" s="20">
        <f t="shared" si="8"/>
        <v>0</v>
      </c>
      <c r="H87" s="49">
        <f>H86+(H86*Assumptions!$B$4)</f>
        <v>1.6186945224658564</v>
      </c>
      <c r="I87" s="21">
        <f t="shared" si="9"/>
        <v>0</v>
      </c>
    </row>
    <row r="88" spans="1:9" x14ac:dyDescent="0.25">
      <c r="A88" s="19">
        <v>15</v>
      </c>
      <c r="B88" s="13">
        <v>0.5</v>
      </c>
      <c r="C88" s="13">
        <v>0.7</v>
      </c>
      <c r="D88" s="12">
        <f>B88*Assumptions!$B$3</f>
        <v>350</v>
      </c>
      <c r="E88" s="12">
        <f>C88*Assumptions!$B$3</f>
        <v>489.99999999999994</v>
      </c>
      <c r="F88" s="12">
        <f t="shared" si="7"/>
        <v>840</v>
      </c>
      <c r="G88" s="20">
        <f t="shared" si="8"/>
        <v>1176</v>
      </c>
      <c r="H88" s="49">
        <f>H87+(H87*Assumptions!$B$4)</f>
        <v>1.6753488307521613</v>
      </c>
      <c r="I88" s="21">
        <f t="shared" si="9"/>
        <v>1970.2102249645418</v>
      </c>
    </row>
    <row r="89" spans="1:9" x14ac:dyDescent="0.25">
      <c r="A89" s="19">
        <v>16</v>
      </c>
      <c r="B89" s="13">
        <v>0</v>
      </c>
      <c r="C89" s="13">
        <v>0</v>
      </c>
      <c r="D89" s="12">
        <f>B89*Assumptions!$B$3</f>
        <v>0</v>
      </c>
      <c r="E89" s="12">
        <f>C89*Assumptions!$B$3</f>
        <v>0</v>
      </c>
      <c r="F89" s="12">
        <f t="shared" si="7"/>
        <v>0</v>
      </c>
      <c r="G89" s="20">
        <f t="shared" si="8"/>
        <v>0</v>
      </c>
      <c r="H89" s="49">
        <f>H88+(H88*Assumptions!$B$4)</f>
        <v>1.733986039828487</v>
      </c>
      <c r="I89" s="21">
        <f t="shared" si="9"/>
        <v>0</v>
      </c>
    </row>
    <row r="90" spans="1:9" x14ac:dyDescent="0.25">
      <c r="A90" s="19">
        <v>17</v>
      </c>
      <c r="B90" s="13">
        <v>0</v>
      </c>
      <c r="C90" s="13">
        <v>0</v>
      </c>
      <c r="D90" s="12">
        <f>B90*Assumptions!$B$3</f>
        <v>0</v>
      </c>
      <c r="E90" s="12">
        <f>C90*Assumptions!$B$3</f>
        <v>0</v>
      </c>
      <c r="F90" s="12">
        <f t="shared" si="7"/>
        <v>0</v>
      </c>
      <c r="G90" s="20">
        <f t="shared" si="8"/>
        <v>0</v>
      </c>
      <c r="H90" s="49">
        <f>H89+(H89*Assumptions!$B$4)</f>
        <v>1.7946755512224841</v>
      </c>
      <c r="I90" s="21">
        <f t="shared" si="9"/>
        <v>0</v>
      </c>
    </row>
    <row r="91" spans="1:9" x14ac:dyDescent="0.25">
      <c r="A91" s="19">
        <v>18</v>
      </c>
      <c r="B91" s="13">
        <v>0</v>
      </c>
      <c r="C91" s="13">
        <v>0</v>
      </c>
      <c r="D91" s="12">
        <f>B91*Assumptions!$B$3</f>
        <v>0</v>
      </c>
      <c r="E91" s="12">
        <f>C91*Assumptions!$B$3</f>
        <v>0</v>
      </c>
      <c r="F91" s="12">
        <f t="shared" si="7"/>
        <v>0</v>
      </c>
      <c r="G91" s="20">
        <f t="shared" si="8"/>
        <v>0</v>
      </c>
      <c r="H91" s="49">
        <f>H90+(H90*Assumptions!$B$4)</f>
        <v>1.857489195515271</v>
      </c>
      <c r="I91" s="21">
        <f t="shared" si="9"/>
        <v>0</v>
      </c>
    </row>
    <row r="92" spans="1:9" x14ac:dyDescent="0.25">
      <c r="A92" s="19">
        <v>19</v>
      </c>
      <c r="B92" s="13">
        <v>0</v>
      </c>
      <c r="C92" s="13">
        <v>0</v>
      </c>
      <c r="D92" s="12">
        <f>B92*Assumptions!$B$3</f>
        <v>0</v>
      </c>
      <c r="E92" s="12">
        <f>C92*Assumptions!$B$3</f>
        <v>0</v>
      </c>
      <c r="F92" s="12">
        <f t="shared" si="7"/>
        <v>0</v>
      </c>
      <c r="G92" s="20">
        <f t="shared" si="8"/>
        <v>0</v>
      </c>
      <c r="H92" s="49">
        <f>H91+(H91*Assumptions!$B$4)</f>
        <v>1.9225013173583054</v>
      </c>
      <c r="I92" s="21">
        <f t="shared" si="9"/>
        <v>0</v>
      </c>
    </row>
    <row r="93" spans="1:9" x14ac:dyDescent="0.25">
      <c r="A93" s="19">
        <v>20</v>
      </c>
      <c r="B93" s="13">
        <v>0.5</v>
      </c>
      <c r="C93" s="13">
        <v>0.7</v>
      </c>
      <c r="D93" s="12">
        <f>B93*Assumptions!$B$3</f>
        <v>350</v>
      </c>
      <c r="E93" s="12">
        <f>C93*Assumptions!$B$3</f>
        <v>489.99999999999994</v>
      </c>
      <c r="F93" s="12">
        <f t="shared" si="7"/>
        <v>840</v>
      </c>
      <c r="G93" s="20">
        <f t="shared" si="8"/>
        <v>1176</v>
      </c>
      <c r="H93" s="49">
        <f>H92+(H92*Assumptions!$B$4)</f>
        <v>1.989788863465846</v>
      </c>
      <c r="I93" s="21">
        <f t="shared" si="9"/>
        <v>2339.991703435835</v>
      </c>
    </row>
    <row r="94" spans="1:9" x14ac:dyDescent="0.25">
      <c r="A94" s="19">
        <v>21</v>
      </c>
      <c r="B94" s="13">
        <v>0</v>
      </c>
      <c r="C94" s="13">
        <v>0</v>
      </c>
      <c r="D94" s="12">
        <f>B94*Assumptions!$B$3</f>
        <v>0</v>
      </c>
      <c r="E94" s="12">
        <f>C94*Assumptions!$B$3</f>
        <v>0</v>
      </c>
      <c r="F94" s="12">
        <f t="shared" si="7"/>
        <v>0</v>
      </c>
      <c r="G94" s="20">
        <f t="shared" si="8"/>
        <v>0</v>
      </c>
      <c r="H94" s="49">
        <f>H93+(H93*Assumptions!$B$4)</f>
        <v>2.0594314736871508</v>
      </c>
      <c r="I94" s="21">
        <f t="shared" si="9"/>
        <v>0</v>
      </c>
    </row>
    <row r="95" spans="1:9" x14ac:dyDescent="0.25">
      <c r="A95" s="19">
        <v>22</v>
      </c>
      <c r="B95" s="13">
        <v>0</v>
      </c>
      <c r="C95" s="13">
        <v>0</v>
      </c>
      <c r="D95" s="12">
        <f>B95*Assumptions!$B$3</f>
        <v>0</v>
      </c>
      <c r="E95" s="12">
        <f>C95*Assumptions!$B$3</f>
        <v>0</v>
      </c>
      <c r="F95" s="12">
        <f t="shared" si="7"/>
        <v>0</v>
      </c>
      <c r="G95" s="20">
        <f t="shared" si="8"/>
        <v>0</v>
      </c>
      <c r="H95" s="49">
        <f>H94+(H94*Assumptions!$B$4)</f>
        <v>2.1315115752662011</v>
      </c>
      <c r="I95" s="21">
        <f t="shared" si="9"/>
        <v>0</v>
      </c>
    </row>
    <row r="96" spans="1:9" x14ac:dyDescent="0.25">
      <c r="A96" s="19">
        <v>23</v>
      </c>
      <c r="B96" s="13">
        <v>0</v>
      </c>
      <c r="C96" s="13">
        <v>0</v>
      </c>
      <c r="D96" s="12">
        <f>B96*Assumptions!$B$3</f>
        <v>0</v>
      </c>
      <c r="E96" s="12">
        <f>C96*Assumptions!$B$3</f>
        <v>0</v>
      </c>
      <c r="F96" s="12">
        <f t="shared" si="7"/>
        <v>0</v>
      </c>
      <c r="G96" s="20">
        <f t="shared" si="8"/>
        <v>0</v>
      </c>
      <c r="H96" s="49">
        <f>H95+(H95*Assumptions!$B$4)</f>
        <v>2.2061144804005179</v>
      </c>
      <c r="I96" s="21">
        <f t="shared" si="9"/>
        <v>0</v>
      </c>
    </row>
    <row r="97" spans="1:9" x14ac:dyDescent="0.25">
      <c r="A97" s="19">
        <v>24</v>
      </c>
      <c r="B97" s="13">
        <v>0</v>
      </c>
      <c r="C97" s="13">
        <v>0</v>
      </c>
      <c r="D97" s="12">
        <f>B97*Assumptions!$B$3</f>
        <v>0</v>
      </c>
      <c r="E97" s="12">
        <f>C97*Assumptions!$B$3</f>
        <v>0</v>
      </c>
      <c r="F97" s="12">
        <f t="shared" si="7"/>
        <v>0</v>
      </c>
      <c r="G97" s="20">
        <f t="shared" si="8"/>
        <v>0</v>
      </c>
      <c r="H97" s="49">
        <f>H96+(H96*Assumptions!$B$4)</f>
        <v>2.2833284872145363</v>
      </c>
      <c r="I97" s="21">
        <f t="shared" si="9"/>
        <v>0</v>
      </c>
    </row>
    <row r="98" spans="1:9" x14ac:dyDescent="0.25">
      <c r="A98" s="19">
        <v>25</v>
      </c>
      <c r="B98" s="13">
        <v>0.5</v>
      </c>
      <c r="C98" s="13">
        <v>0.7</v>
      </c>
      <c r="D98" s="12">
        <f>B98*Assumptions!$B$3</f>
        <v>350</v>
      </c>
      <c r="E98" s="12">
        <f>C98*Assumptions!$B$3</f>
        <v>489.99999999999994</v>
      </c>
      <c r="F98" s="12">
        <f t="shared" si="7"/>
        <v>840</v>
      </c>
      <c r="G98" s="20">
        <f t="shared" si="8"/>
        <v>1176</v>
      </c>
      <c r="H98" s="49">
        <f>H97+(H97*Assumptions!$B$4)</f>
        <v>2.3632449842670451</v>
      </c>
      <c r="I98" s="21">
        <f t="shared" si="9"/>
        <v>2779.1761014980452</v>
      </c>
    </row>
    <row r="99" spans="1:9" x14ac:dyDescent="0.25">
      <c r="A99" s="19">
        <v>26</v>
      </c>
      <c r="B99" s="13">
        <v>0</v>
      </c>
      <c r="C99" s="13">
        <v>0</v>
      </c>
      <c r="D99" s="12">
        <f>B99*Assumptions!$B$3</f>
        <v>0</v>
      </c>
      <c r="E99" s="12">
        <f>C99*Assumptions!$B$3</f>
        <v>0</v>
      </c>
      <c r="F99" s="12">
        <f t="shared" si="7"/>
        <v>0</v>
      </c>
      <c r="G99" s="20">
        <f t="shared" si="8"/>
        <v>0</v>
      </c>
      <c r="H99" s="49">
        <f>H98+(H98*Assumptions!$B$4)</f>
        <v>2.4459585587163919</v>
      </c>
      <c r="I99" s="21">
        <f t="shared" si="9"/>
        <v>0</v>
      </c>
    </row>
    <row r="100" spans="1:9" x14ac:dyDescent="0.25">
      <c r="A100" s="19">
        <v>27</v>
      </c>
      <c r="B100" s="13">
        <v>0</v>
      </c>
      <c r="C100" s="13">
        <v>0</v>
      </c>
      <c r="D100" s="12">
        <f>B100*Assumptions!$B$3</f>
        <v>0</v>
      </c>
      <c r="E100" s="12">
        <f>C100*Assumptions!$B$3</f>
        <v>0</v>
      </c>
      <c r="F100" s="12">
        <f t="shared" si="7"/>
        <v>0</v>
      </c>
      <c r="G100" s="20">
        <f t="shared" si="8"/>
        <v>0</v>
      </c>
      <c r="H100" s="49">
        <f>H99+(H99*Assumptions!$B$4)</f>
        <v>2.5315671082714655</v>
      </c>
      <c r="I100" s="21">
        <f t="shared" si="9"/>
        <v>0</v>
      </c>
    </row>
    <row r="101" spans="1:9" x14ac:dyDescent="0.25">
      <c r="A101" s="19">
        <v>28</v>
      </c>
      <c r="B101" s="13">
        <v>0</v>
      </c>
      <c r="C101" s="13">
        <v>0</v>
      </c>
      <c r="D101" s="12">
        <f>B101*Assumptions!$B$3</f>
        <v>0</v>
      </c>
      <c r="E101" s="12">
        <f>C101*Assumptions!$B$3</f>
        <v>0</v>
      </c>
      <c r="F101" s="12">
        <f t="shared" si="7"/>
        <v>0</v>
      </c>
      <c r="G101" s="20">
        <f t="shared" si="8"/>
        <v>0</v>
      </c>
      <c r="H101" s="49">
        <f>H100+(H100*Assumptions!$B$4)</f>
        <v>2.6201719570609669</v>
      </c>
      <c r="I101" s="21">
        <f t="shared" si="9"/>
        <v>0</v>
      </c>
    </row>
    <row r="102" spans="1:9" x14ac:dyDescent="0.25">
      <c r="A102" s="19">
        <v>29</v>
      </c>
      <c r="B102" s="13">
        <v>0</v>
      </c>
      <c r="C102" s="13">
        <v>0</v>
      </c>
      <c r="D102" s="12">
        <f>B102*Assumptions!$B$3</f>
        <v>0</v>
      </c>
      <c r="E102" s="12">
        <f>C102*Assumptions!$B$3</f>
        <v>0</v>
      </c>
      <c r="F102" s="12">
        <f t="shared" si="7"/>
        <v>0</v>
      </c>
      <c r="G102" s="20">
        <f t="shared" si="8"/>
        <v>0</v>
      </c>
      <c r="H102" s="49">
        <f>H101+(H101*Assumptions!$B$4)</f>
        <v>2.7118779755581008</v>
      </c>
      <c r="I102" s="21">
        <f t="shared" si="9"/>
        <v>0</v>
      </c>
    </row>
    <row r="103" spans="1:9" x14ac:dyDescent="0.25">
      <c r="A103" s="19">
        <v>30</v>
      </c>
      <c r="B103" s="13">
        <v>0.5</v>
      </c>
      <c r="C103" s="13">
        <v>0.7</v>
      </c>
      <c r="D103" s="12">
        <f>B103*Assumptions!$B$3</f>
        <v>350</v>
      </c>
      <c r="E103" s="12">
        <f>C103*Assumptions!$B$3</f>
        <v>489.99999999999994</v>
      </c>
      <c r="F103" s="12">
        <f t="shared" si="7"/>
        <v>840</v>
      </c>
      <c r="G103" s="20">
        <f t="shared" si="8"/>
        <v>1176</v>
      </c>
      <c r="H103" s="49">
        <f>H102+(H102*Assumptions!$B$4)</f>
        <v>2.8067937047026343</v>
      </c>
      <c r="I103" s="21">
        <f t="shared" si="9"/>
        <v>3300.789396730298</v>
      </c>
    </row>
    <row r="104" spans="1:9" x14ac:dyDescent="0.25">
      <c r="A104" s="23" t="s">
        <v>11</v>
      </c>
      <c r="B104" s="24">
        <f>SUM(B73:B103)</f>
        <v>4.5</v>
      </c>
      <c r="C104" s="24">
        <f>SUM(C73:C103)</f>
        <v>4.2</v>
      </c>
      <c r="D104" s="25">
        <f>B104*Assumptions!$B$3</f>
        <v>3150</v>
      </c>
      <c r="E104" s="25">
        <f>C104*Assumptions!$B$3</f>
        <v>2940</v>
      </c>
      <c r="F104" s="25">
        <f>SUM(F73:F103)</f>
        <v>6090</v>
      </c>
      <c r="G104" s="26">
        <f>SUM(G73:G103)</f>
        <v>8526</v>
      </c>
      <c r="H104" s="24"/>
      <c r="I104" s="27">
        <f>SUM(I73:I103)</f>
        <v>14986.172423309887</v>
      </c>
    </row>
    <row r="105" spans="1:9" x14ac:dyDescent="0.25">
      <c r="I105" s="2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ACBE3-4A12-4A2F-AA3C-4EC400A05440}">
  <dimension ref="A1:Q104"/>
  <sheetViews>
    <sheetView zoomScale="70" zoomScaleNormal="70" workbookViewId="0">
      <selection activeCell="C6" sqref="C6"/>
    </sheetView>
  </sheetViews>
  <sheetFormatPr defaultColWidth="8.75" defaultRowHeight="15.75" x14ac:dyDescent="0.25"/>
  <cols>
    <col min="1" max="1" width="14.375" style="30" customWidth="1"/>
    <col min="2" max="2" width="12.125" style="13" customWidth="1"/>
    <col min="3" max="3" width="8.875" style="13" customWidth="1"/>
    <col min="4" max="4" width="10.75" style="13" customWidth="1"/>
    <col min="5" max="5" width="11.125" style="13" customWidth="1"/>
    <col min="6" max="6" width="11.125" style="30" customWidth="1"/>
    <col min="7" max="7" width="16" style="13" customWidth="1"/>
    <col min="8" max="8" width="8.625" style="13" customWidth="1"/>
    <col min="9" max="9" width="10.125" style="13" bestFit="1" customWidth="1"/>
    <col min="10" max="11" width="8.75" style="13"/>
    <col min="12" max="12" width="9.875" style="13" customWidth="1"/>
    <col min="13" max="16" width="8.75" style="13"/>
    <col min="17" max="17" width="13.125" style="13" bestFit="1" customWidth="1"/>
    <col min="18" max="16384" width="8.75" style="13"/>
  </cols>
  <sheetData>
    <row r="1" spans="1:17" ht="23.25" x14ac:dyDescent="0.25">
      <c r="A1" s="17" t="s">
        <v>30</v>
      </c>
      <c r="B1" s="17"/>
      <c r="C1" s="17"/>
      <c r="D1" s="17"/>
      <c r="E1" s="17"/>
      <c r="F1" s="13"/>
    </row>
    <row r="2" spans="1:17" ht="47.25" x14ac:dyDescent="0.25">
      <c r="A2" s="14" t="s">
        <v>35</v>
      </c>
      <c r="B2" s="15" t="s">
        <v>0</v>
      </c>
      <c r="C2" s="15" t="s">
        <v>1</v>
      </c>
      <c r="D2" s="15" t="s">
        <v>2</v>
      </c>
      <c r="E2" s="15" t="s">
        <v>3</v>
      </c>
      <c r="F2" s="15" t="s">
        <v>4</v>
      </c>
      <c r="G2" s="15" t="s">
        <v>33</v>
      </c>
      <c r="H2" s="15" t="s">
        <v>5</v>
      </c>
      <c r="I2" s="16" t="s">
        <v>6</v>
      </c>
      <c r="O2" s="12"/>
      <c r="Q2" s="18" t="s">
        <v>7</v>
      </c>
    </row>
    <row r="3" spans="1:17" ht="34.9" customHeight="1" x14ac:dyDescent="0.25">
      <c r="A3" s="28" t="s">
        <v>36</v>
      </c>
      <c r="B3" s="13">
        <v>0.3</v>
      </c>
      <c r="C3" s="13">
        <v>0</v>
      </c>
      <c r="D3" s="12">
        <f>B3*Assumptions!$B$3</f>
        <v>210</v>
      </c>
      <c r="E3" s="12">
        <f>C3*Assumptions!$B$3</f>
        <v>0</v>
      </c>
      <c r="F3" s="20">
        <f>SUM(D3:E3)</f>
        <v>210</v>
      </c>
      <c r="G3" s="20">
        <f t="shared" ref="G3:G33" si="0">F3*1.4</f>
        <v>294</v>
      </c>
      <c r="H3" s="13">
        <v>1</v>
      </c>
      <c r="I3" s="21">
        <f t="shared" ref="I3:I33" si="1">G3*H3</f>
        <v>294</v>
      </c>
      <c r="Q3" s="13" t="s">
        <v>8</v>
      </c>
    </row>
    <row r="4" spans="1:17" x14ac:dyDescent="0.25">
      <c r="A4" s="19">
        <v>1</v>
      </c>
      <c r="B4" s="13">
        <v>0.3</v>
      </c>
      <c r="C4" s="13">
        <v>0</v>
      </c>
      <c r="D4" s="12">
        <f>B4*Assumptions!$B$3</f>
        <v>210</v>
      </c>
      <c r="E4" s="12">
        <f>C4*Assumptions!$B$3</f>
        <v>0</v>
      </c>
      <c r="F4" s="20">
        <f t="shared" ref="F4:F32" si="2">SUM(D4:E4)</f>
        <v>210</v>
      </c>
      <c r="G4" s="20">
        <f t="shared" si="0"/>
        <v>294</v>
      </c>
      <c r="H4" s="13">
        <f>H3+(H3*Assumptions!$B$4)</f>
        <v>1.0349999999999999</v>
      </c>
      <c r="I4" s="21">
        <f t="shared" si="1"/>
        <v>304.28999999999996</v>
      </c>
      <c r="Q4" s="13" t="s">
        <v>9</v>
      </c>
    </row>
    <row r="5" spans="1:17" x14ac:dyDescent="0.25">
      <c r="A5" s="19">
        <v>2</v>
      </c>
      <c r="B5" s="13">
        <v>0</v>
      </c>
      <c r="C5" s="13">
        <v>0</v>
      </c>
      <c r="D5" s="12">
        <f>B5*Assumptions!$B$3</f>
        <v>0</v>
      </c>
      <c r="E5" s="12">
        <f>C5*Assumptions!$B$3</f>
        <v>0</v>
      </c>
      <c r="F5" s="20">
        <f t="shared" si="2"/>
        <v>0</v>
      </c>
      <c r="G5" s="20">
        <f t="shared" si="0"/>
        <v>0</v>
      </c>
      <c r="H5" s="49">
        <f>H4+(H4*Assumptions!$B$4)</f>
        <v>1.0712249999999999</v>
      </c>
      <c r="I5" s="21">
        <f t="shared" si="1"/>
        <v>0</v>
      </c>
      <c r="Q5" s="13" t="s">
        <v>10</v>
      </c>
    </row>
    <row r="6" spans="1:17" x14ac:dyDescent="0.25">
      <c r="A6" s="19">
        <v>3</v>
      </c>
      <c r="B6" s="13">
        <v>0.3</v>
      </c>
      <c r="C6" s="13">
        <v>0</v>
      </c>
      <c r="D6" s="12">
        <f>B6*Assumptions!$B$3</f>
        <v>210</v>
      </c>
      <c r="E6" s="12">
        <f>C6*Assumptions!$B$3</f>
        <v>0</v>
      </c>
      <c r="F6" s="20">
        <f t="shared" si="2"/>
        <v>210</v>
      </c>
      <c r="G6" s="20">
        <f t="shared" si="0"/>
        <v>294</v>
      </c>
      <c r="H6" s="49">
        <f>H5+(H5*Assumptions!$B$4)</f>
        <v>1.108717875</v>
      </c>
      <c r="I6" s="21">
        <f t="shared" si="1"/>
        <v>325.96305524999997</v>
      </c>
    </row>
    <row r="7" spans="1:17" x14ac:dyDescent="0.25">
      <c r="A7" s="19">
        <v>4</v>
      </c>
      <c r="B7" s="13">
        <v>0</v>
      </c>
      <c r="C7" s="13">
        <v>0</v>
      </c>
      <c r="D7" s="12">
        <f>B7*Assumptions!$B$3</f>
        <v>0</v>
      </c>
      <c r="E7" s="12">
        <f>C7*Assumptions!$B$3</f>
        <v>0</v>
      </c>
      <c r="F7" s="20">
        <f t="shared" si="2"/>
        <v>0</v>
      </c>
      <c r="G7" s="20">
        <f t="shared" si="0"/>
        <v>0</v>
      </c>
      <c r="H7" s="49">
        <f>H6+(H6*Assumptions!$B$4)</f>
        <v>1.1475230006249999</v>
      </c>
      <c r="I7" s="21">
        <f t="shared" si="1"/>
        <v>0</v>
      </c>
    </row>
    <row r="8" spans="1:17" x14ac:dyDescent="0.25">
      <c r="A8" s="19">
        <v>5</v>
      </c>
      <c r="B8" s="13">
        <v>0.3</v>
      </c>
      <c r="C8" s="13">
        <v>0.3</v>
      </c>
      <c r="D8" s="12">
        <f>B8*Assumptions!$B$3</f>
        <v>210</v>
      </c>
      <c r="E8" s="12">
        <f>C8*Assumptions!$B$3</f>
        <v>210</v>
      </c>
      <c r="F8" s="20">
        <f t="shared" si="2"/>
        <v>420</v>
      </c>
      <c r="G8" s="20">
        <f t="shared" si="0"/>
        <v>588</v>
      </c>
      <c r="H8" s="49">
        <f>H7+(H7*Assumptions!$B$4)</f>
        <v>1.1876863056468749</v>
      </c>
      <c r="I8" s="21">
        <f t="shared" si="1"/>
        <v>698.35954772036246</v>
      </c>
    </row>
    <row r="9" spans="1:17" x14ac:dyDescent="0.25">
      <c r="A9" s="19">
        <v>6</v>
      </c>
      <c r="B9" s="13">
        <v>0</v>
      </c>
      <c r="C9" s="13">
        <v>0</v>
      </c>
      <c r="D9" s="12">
        <f>B9*Assumptions!$B$3</f>
        <v>0</v>
      </c>
      <c r="E9" s="12">
        <f>C9*Assumptions!$B$3</f>
        <v>0</v>
      </c>
      <c r="F9" s="20">
        <f t="shared" si="2"/>
        <v>0</v>
      </c>
      <c r="G9" s="20">
        <f t="shared" si="0"/>
        <v>0</v>
      </c>
      <c r="H9" s="49">
        <f>H8+(H8*Assumptions!$B$4)</f>
        <v>1.2292553263445156</v>
      </c>
      <c r="I9" s="21">
        <f t="shared" si="1"/>
        <v>0</v>
      </c>
    </row>
    <row r="10" spans="1:17" x14ac:dyDescent="0.25">
      <c r="A10" s="19">
        <v>7</v>
      </c>
      <c r="B10" s="13">
        <v>0</v>
      </c>
      <c r="C10" s="13">
        <v>0</v>
      </c>
      <c r="D10" s="12">
        <f>B10*Assumptions!$B$3</f>
        <v>0</v>
      </c>
      <c r="E10" s="12">
        <f>C10*Assumptions!$B$3</f>
        <v>0</v>
      </c>
      <c r="F10" s="20">
        <f t="shared" si="2"/>
        <v>0</v>
      </c>
      <c r="G10" s="20">
        <f t="shared" si="0"/>
        <v>0</v>
      </c>
      <c r="H10" s="49">
        <f>H9+(H9*Assumptions!$B$4)</f>
        <v>1.2722792627665738</v>
      </c>
      <c r="I10" s="21">
        <f t="shared" si="1"/>
        <v>0</v>
      </c>
    </row>
    <row r="11" spans="1:17" x14ac:dyDescent="0.25">
      <c r="A11" s="19">
        <v>8</v>
      </c>
      <c r="B11" s="13">
        <v>0</v>
      </c>
      <c r="C11" s="13">
        <v>0</v>
      </c>
      <c r="D11" s="12">
        <f>B11*Assumptions!$B$3</f>
        <v>0</v>
      </c>
      <c r="E11" s="12">
        <f>C11*Assumptions!$B$3</f>
        <v>0</v>
      </c>
      <c r="F11" s="20">
        <f t="shared" si="2"/>
        <v>0</v>
      </c>
      <c r="G11" s="20">
        <f t="shared" si="0"/>
        <v>0</v>
      </c>
      <c r="H11" s="49">
        <f>H10+(H10*Assumptions!$B$4)</f>
        <v>1.3168090369634038</v>
      </c>
      <c r="I11" s="21">
        <f t="shared" si="1"/>
        <v>0</v>
      </c>
    </row>
    <row r="12" spans="1:17" x14ac:dyDescent="0.25">
      <c r="A12" s="19">
        <v>9</v>
      </c>
      <c r="B12" s="13">
        <v>0</v>
      </c>
      <c r="C12" s="13">
        <v>0</v>
      </c>
      <c r="D12" s="12">
        <f>B12*Assumptions!$B$3</f>
        <v>0</v>
      </c>
      <c r="E12" s="12">
        <f>C12*Assumptions!$B$3</f>
        <v>0</v>
      </c>
      <c r="F12" s="20">
        <f t="shared" si="2"/>
        <v>0</v>
      </c>
      <c r="G12" s="20">
        <f t="shared" si="0"/>
        <v>0</v>
      </c>
      <c r="H12" s="49">
        <f>H11+(H11*Assumptions!$B$4)</f>
        <v>1.3628973532571229</v>
      </c>
      <c r="I12" s="21">
        <f t="shared" si="1"/>
        <v>0</v>
      </c>
    </row>
    <row r="13" spans="1:17" x14ac:dyDescent="0.25">
      <c r="A13" s="19">
        <v>10</v>
      </c>
      <c r="B13" s="13">
        <v>0.3</v>
      </c>
      <c r="C13" s="13">
        <v>0</v>
      </c>
      <c r="D13" s="12">
        <f>B13*Assumptions!$B$3</f>
        <v>210</v>
      </c>
      <c r="E13" s="12">
        <f>C13*Assumptions!$B$3</f>
        <v>0</v>
      </c>
      <c r="F13" s="20">
        <f t="shared" si="2"/>
        <v>210</v>
      </c>
      <c r="G13" s="20">
        <f t="shared" si="0"/>
        <v>294</v>
      </c>
      <c r="H13" s="49">
        <f>H12+(H12*Assumptions!$B$4)</f>
        <v>1.4105987606211223</v>
      </c>
      <c r="I13" s="21">
        <f t="shared" si="1"/>
        <v>414.71603562260998</v>
      </c>
    </row>
    <row r="14" spans="1:17" x14ac:dyDescent="0.25">
      <c r="A14" s="19">
        <v>11</v>
      </c>
      <c r="B14" s="13">
        <v>0</v>
      </c>
      <c r="C14" s="13">
        <v>0</v>
      </c>
      <c r="D14" s="12">
        <f>B14*Assumptions!$B$3</f>
        <v>0</v>
      </c>
      <c r="E14" s="12">
        <f>C14*Assumptions!$B$3</f>
        <v>0</v>
      </c>
      <c r="F14" s="20">
        <f t="shared" si="2"/>
        <v>0</v>
      </c>
      <c r="G14" s="20">
        <f t="shared" si="0"/>
        <v>0</v>
      </c>
      <c r="H14" s="49">
        <f>H13+(H13*Assumptions!$B$4)</f>
        <v>1.4599697172428616</v>
      </c>
      <c r="I14" s="21">
        <f t="shared" si="1"/>
        <v>0</v>
      </c>
    </row>
    <row r="15" spans="1:17" x14ac:dyDescent="0.25">
      <c r="A15" s="19">
        <v>12</v>
      </c>
      <c r="B15" s="13">
        <v>0</v>
      </c>
      <c r="C15" s="13">
        <v>0</v>
      </c>
      <c r="D15" s="12">
        <f>B15*Assumptions!$B$3</f>
        <v>0</v>
      </c>
      <c r="E15" s="12">
        <f>C15*Assumptions!$B$3</f>
        <v>0</v>
      </c>
      <c r="F15" s="20">
        <f t="shared" si="2"/>
        <v>0</v>
      </c>
      <c r="G15" s="20">
        <f t="shared" si="0"/>
        <v>0</v>
      </c>
      <c r="H15" s="49">
        <f>H14+(H14*Assumptions!$B$4)</f>
        <v>1.5110686573463619</v>
      </c>
      <c r="I15" s="21">
        <f t="shared" si="1"/>
        <v>0</v>
      </c>
    </row>
    <row r="16" spans="1:17" x14ac:dyDescent="0.25">
      <c r="A16" s="19">
        <v>13</v>
      </c>
      <c r="B16" s="13">
        <v>0</v>
      </c>
      <c r="C16" s="13">
        <v>0</v>
      </c>
      <c r="D16" s="12">
        <f>B16*Assumptions!$B$3</f>
        <v>0</v>
      </c>
      <c r="E16" s="12">
        <f>C16*Assumptions!$B$3</f>
        <v>0</v>
      </c>
      <c r="F16" s="20">
        <f t="shared" si="2"/>
        <v>0</v>
      </c>
      <c r="G16" s="20">
        <f t="shared" si="0"/>
        <v>0</v>
      </c>
      <c r="H16" s="49">
        <f>H15+(H15*Assumptions!$B$4)</f>
        <v>1.5639560603534846</v>
      </c>
      <c r="I16" s="21">
        <f t="shared" si="1"/>
        <v>0</v>
      </c>
    </row>
    <row r="17" spans="1:9" x14ac:dyDescent="0.25">
      <c r="A17" s="19">
        <v>14</v>
      </c>
      <c r="B17" s="13">
        <v>0</v>
      </c>
      <c r="C17" s="13">
        <v>0</v>
      </c>
      <c r="D17" s="12">
        <f>B17*Assumptions!$B$3</f>
        <v>0</v>
      </c>
      <c r="E17" s="12">
        <f>C17*Assumptions!$B$3</f>
        <v>0</v>
      </c>
      <c r="F17" s="20">
        <f t="shared" si="2"/>
        <v>0</v>
      </c>
      <c r="G17" s="20">
        <f t="shared" si="0"/>
        <v>0</v>
      </c>
      <c r="H17" s="49">
        <f>H16+(H16*Assumptions!$B$4)</f>
        <v>1.6186945224658564</v>
      </c>
      <c r="I17" s="21">
        <f t="shared" si="1"/>
        <v>0</v>
      </c>
    </row>
    <row r="18" spans="1:9" x14ac:dyDescent="0.25">
      <c r="A18" s="19">
        <v>15</v>
      </c>
      <c r="B18" s="13">
        <v>0.3</v>
      </c>
      <c r="C18" s="13">
        <v>0.6</v>
      </c>
      <c r="D18" s="12">
        <f>B18*Assumptions!$B$3</f>
        <v>210</v>
      </c>
      <c r="E18" s="12">
        <f>C18*Assumptions!$B$3</f>
        <v>420</v>
      </c>
      <c r="F18" s="20">
        <f t="shared" si="2"/>
        <v>630</v>
      </c>
      <c r="G18" s="20">
        <f t="shared" si="0"/>
        <v>882</v>
      </c>
      <c r="H18" s="49">
        <f>H17+(H17*Assumptions!$B$4)</f>
        <v>1.6753488307521613</v>
      </c>
      <c r="I18" s="21">
        <f t="shared" si="1"/>
        <v>1477.6576687234062</v>
      </c>
    </row>
    <row r="19" spans="1:9" x14ac:dyDescent="0.25">
      <c r="A19" s="19">
        <v>16</v>
      </c>
      <c r="B19" s="13">
        <v>0</v>
      </c>
      <c r="C19" s="13">
        <v>0</v>
      </c>
      <c r="D19" s="12">
        <f>B19*Assumptions!$B$3</f>
        <v>0</v>
      </c>
      <c r="E19" s="12">
        <f>C19*Assumptions!$B$3</f>
        <v>0</v>
      </c>
      <c r="F19" s="20">
        <f t="shared" si="2"/>
        <v>0</v>
      </c>
      <c r="G19" s="20">
        <f t="shared" si="0"/>
        <v>0</v>
      </c>
      <c r="H19" s="49">
        <f>H18+(H18*Assumptions!$B$4)</f>
        <v>1.733986039828487</v>
      </c>
      <c r="I19" s="21">
        <f t="shared" si="1"/>
        <v>0</v>
      </c>
    </row>
    <row r="20" spans="1:9" x14ac:dyDescent="0.25">
      <c r="A20" s="19">
        <v>17</v>
      </c>
      <c r="B20" s="13">
        <v>0</v>
      </c>
      <c r="C20" s="13">
        <v>0</v>
      </c>
      <c r="D20" s="12">
        <f>B20*Assumptions!$B$3</f>
        <v>0</v>
      </c>
      <c r="E20" s="12">
        <f>C20*Assumptions!$B$3</f>
        <v>0</v>
      </c>
      <c r="F20" s="20">
        <f t="shared" si="2"/>
        <v>0</v>
      </c>
      <c r="G20" s="20">
        <f t="shared" si="0"/>
        <v>0</v>
      </c>
      <c r="H20" s="49">
        <f>H19+(H19*Assumptions!$B$4)</f>
        <v>1.7946755512224841</v>
      </c>
      <c r="I20" s="21">
        <f t="shared" si="1"/>
        <v>0</v>
      </c>
    </row>
    <row r="21" spans="1:9" x14ac:dyDescent="0.25">
      <c r="A21" s="19">
        <v>18</v>
      </c>
      <c r="B21" s="13">
        <v>0</v>
      </c>
      <c r="C21" s="13">
        <v>0</v>
      </c>
      <c r="D21" s="12">
        <f>B21*Assumptions!$B$3</f>
        <v>0</v>
      </c>
      <c r="E21" s="12">
        <f>C21*Assumptions!$B$3</f>
        <v>0</v>
      </c>
      <c r="F21" s="20">
        <f t="shared" si="2"/>
        <v>0</v>
      </c>
      <c r="G21" s="20">
        <f t="shared" si="0"/>
        <v>0</v>
      </c>
      <c r="H21" s="49">
        <f>H20+(H20*Assumptions!$B$4)</f>
        <v>1.857489195515271</v>
      </c>
      <c r="I21" s="21">
        <f t="shared" si="1"/>
        <v>0</v>
      </c>
    </row>
    <row r="22" spans="1:9" x14ac:dyDescent="0.25">
      <c r="A22" s="19">
        <v>19</v>
      </c>
      <c r="B22" s="13">
        <v>0</v>
      </c>
      <c r="C22" s="13">
        <v>0</v>
      </c>
      <c r="D22" s="12">
        <f>B22*Assumptions!$B$3</f>
        <v>0</v>
      </c>
      <c r="E22" s="12">
        <f>C22*Assumptions!$B$3</f>
        <v>0</v>
      </c>
      <c r="F22" s="20">
        <f t="shared" si="2"/>
        <v>0</v>
      </c>
      <c r="G22" s="20">
        <f t="shared" si="0"/>
        <v>0</v>
      </c>
      <c r="H22" s="49">
        <f>H21+(H21*Assumptions!$B$4)</f>
        <v>1.9225013173583054</v>
      </c>
      <c r="I22" s="21">
        <f t="shared" si="1"/>
        <v>0</v>
      </c>
    </row>
    <row r="23" spans="1:9" x14ac:dyDescent="0.25">
      <c r="A23" s="19">
        <v>20</v>
      </c>
      <c r="B23" s="13">
        <v>0.3</v>
      </c>
      <c r="C23" s="13">
        <v>0</v>
      </c>
      <c r="D23" s="12">
        <f>B23*Assumptions!$B$3</f>
        <v>210</v>
      </c>
      <c r="E23" s="12">
        <f>C23*Assumptions!$B$3</f>
        <v>0</v>
      </c>
      <c r="F23" s="20">
        <f t="shared" si="2"/>
        <v>210</v>
      </c>
      <c r="G23" s="20">
        <f t="shared" si="0"/>
        <v>294</v>
      </c>
      <c r="H23" s="49">
        <f>H22+(H22*Assumptions!$B$4)</f>
        <v>1.989788863465846</v>
      </c>
      <c r="I23" s="21">
        <f t="shared" si="1"/>
        <v>584.99792585895875</v>
      </c>
    </row>
    <row r="24" spans="1:9" x14ac:dyDescent="0.25">
      <c r="A24" s="19">
        <v>21</v>
      </c>
      <c r="B24" s="13">
        <v>0</v>
      </c>
      <c r="C24" s="13">
        <v>0</v>
      </c>
      <c r="D24" s="12">
        <f>B24*Assumptions!$B$3</f>
        <v>0</v>
      </c>
      <c r="E24" s="12">
        <f>C24*Assumptions!$B$3</f>
        <v>0</v>
      </c>
      <c r="F24" s="20">
        <f t="shared" si="2"/>
        <v>0</v>
      </c>
      <c r="G24" s="20">
        <f t="shared" si="0"/>
        <v>0</v>
      </c>
      <c r="H24" s="49">
        <f>H23+(H23*Assumptions!$B$4)</f>
        <v>2.0594314736871508</v>
      </c>
      <c r="I24" s="21">
        <f t="shared" si="1"/>
        <v>0</v>
      </c>
    </row>
    <row r="25" spans="1:9" x14ac:dyDescent="0.25">
      <c r="A25" s="19">
        <v>22</v>
      </c>
      <c r="B25" s="13">
        <v>0</v>
      </c>
      <c r="C25" s="13">
        <v>0</v>
      </c>
      <c r="D25" s="12">
        <f>B25*Assumptions!$B$3</f>
        <v>0</v>
      </c>
      <c r="E25" s="12">
        <f>C25*Assumptions!$B$3</f>
        <v>0</v>
      </c>
      <c r="F25" s="20">
        <f t="shared" si="2"/>
        <v>0</v>
      </c>
      <c r="G25" s="20">
        <f t="shared" si="0"/>
        <v>0</v>
      </c>
      <c r="H25" s="49">
        <f>H24+(H24*Assumptions!$B$4)</f>
        <v>2.1315115752662011</v>
      </c>
      <c r="I25" s="21">
        <f t="shared" si="1"/>
        <v>0</v>
      </c>
    </row>
    <row r="26" spans="1:9" x14ac:dyDescent="0.25">
      <c r="A26" s="19">
        <v>23</v>
      </c>
      <c r="B26" s="13">
        <v>0</v>
      </c>
      <c r="C26" s="13">
        <v>0</v>
      </c>
      <c r="D26" s="12">
        <f>B26*Assumptions!$B$3</f>
        <v>0</v>
      </c>
      <c r="E26" s="12">
        <f>C26*Assumptions!$B$3</f>
        <v>0</v>
      </c>
      <c r="F26" s="20">
        <f t="shared" si="2"/>
        <v>0</v>
      </c>
      <c r="G26" s="20">
        <f t="shared" si="0"/>
        <v>0</v>
      </c>
      <c r="H26" s="49">
        <f>H25+(H25*Assumptions!$B$4)</f>
        <v>2.2061144804005179</v>
      </c>
      <c r="I26" s="21">
        <f t="shared" si="1"/>
        <v>0</v>
      </c>
    </row>
    <row r="27" spans="1:9" x14ac:dyDescent="0.25">
      <c r="A27" s="19">
        <v>24</v>
      </c>
      <c r="B27" s="13">
        <v>0</v>
      </c>
      <c r="C27" s="13">
        <v>0</v>
      </c>
      <c r="D27" s="12">
        <f>B27*Assumptions!$B$3</f>
        <v>0</v>
      </c>
      <c r="E27" s="12">
        <f>C27*Assumptions!$B$3</f>
        <v>0</v>
      </c>
      <c r="F27" s="20">
        <f t="shared" si="2"/>
        <v>0</v>
      </c>
      <c r="G27" s="20">
        <f t="shared" si="0"/>
        <v>0</v>
      </c>
      <c r="H27" s="49">
        <f>H26+(H26*Assumptions!$B$4)</f>
        <v>2.2833284872145363</v>
      </c>
      <c r="I27" s="21">
        <f t="shared" si="1"/>
        <v>0</v>
      </c>
    </row>
    <row r="28" spans="1:9" x14ac:dyDescent="0.25">
      <c r="A28" s="19">
        <v>25</v>
      </c>
      <c r="B28" s="13">
        <v>0.3</v>
      </c>
      <c r="C28" s="13">
        <v>0.6</v>
      </c>
      <c r="D28" s="12">
        <f>B28*Assumptions!$B$3</f>
        <v>210</v>
      </c>
      <c r="E28" s="12">
        <f>C28*Assumptions!$B$3</f>
        <v>420</v>
      </c>
      <c r="F28" s="20">
        <f t="shared" si="2"/>
        <v>630</v>
      </c>
      <c r="G28" s="20">
        <f t="shared" si="0"/>
        <v>882</v>
      </c>
      <c r="H28" s="49">
        <f>H27+(H27*Assumptions!$B$4)</f>
        <v>2.3632449842670451</v>
      </c>
      <c r="I28" s="21">
        <f t="shared" si="1"/>
        <v>2084.3820761235338</v>
      </c>
    </row>
    <row r="29" spans="1:9" x14ac:dyDescent="0.25">
      <c r="A29" s="19">
        <v>26</v>
      </c>
      <c r="B29" s="13">
        <v>0</v>
      </c>
      <c r="C29" s="13">
        <v>0</v>
      </c>
      <c r="D29" s="12">
        <f>B29*Assumptions!$B$3</f>
        <v>0</v>
      </c>
      <c r="E29" s="12">
        <f>C29*Assumptions!$B$3</f>
        <v>0</v>
      </c>
      <c r="F29" s="20">
        <f t="shared" si="2"/>
        <v>0</v>
      </c>
      <c r="G29" s="20">
        <f t="shared" si="0"/>
        <v>0</v>
      </c>
      <c r="H29" s="49">
        <f>H28+(H28*Assumptions!$B$4)</f>
        <v>2.4459585587163919</v>
      </c>
      <c r="I29" s="21">
        <f t="shared" si="1"/>
        <v>0</v>
      </c>
    </row>
    <row r="30" spans="1:9" x14ac:dyDescent="0.25">
      <c r="A30" s="19">
        <v>27</v>
      </c>
      <c r="B30" s="13">
        <v>0</v>
      </c>
      <c r="C30" s="13">
        <v>0</v>
      </c>
      <c r="D30" s="12">
        <f>B30*Assumptions!$B$3</f>
        <v>0</v>
      </c>
      <c r="E30" s="12">
        <f>C30*Assumptions!$B$3</f>
        <v>0</v>
      </c>
      <c r="F30" s="20">
        <f t="shared" si="2"/>
        <v>0</v>
      </c>
      <c r="G30" s="20">
        <f t="shared" si="0"/>
        <v>0</v>
      </c>
      <c r="H30" s="49">
        <f>H29+(H29*Assumptions!$B$4)</f>
        <v>2.5315671082714655</v>
      </c>
      <c r="I30" s="21">
        <f t="shared" si="1"/>
        <v>0</v>
      </c>
    </row>
    <row r="31" spans="1:9" x14ac:dyDescent="0.25">
      <c r="A31" s="19">
        <v>28</v>
      </c>
      <c r="B31" s="13">
        <v>0</v>
      </c>
      <c r="C31" s="13">
        <v>0</v>
      </c>
      <c r="D31" s="12">
        <f>B31*Assumptions!$B$3</f>
        <v>0</v>
      </c>
      <c r="E31" s="12">
        <f>C31*Assumptions!$B$3</f>
        <v>0</v>
      </c>
      <c r="F31" s="20">
        <f t="shared" si="2"/>
        <v>0</v>
      </c>
      <c r="G31" s="20">
        <f t="shared" si="0"/>
        <v>0</v>
      </c>
      <c r="H31" s="49">
        <f>H30+(H30*Assumptions!$B$4)</f>
        <v>2.6201719570609669</v>
      </c>
      <c r="I31" s="21">
        <f t="shared" si="1"/>
        <v>0</v>
      </c>
    </row>
    <row r="32" spans="1:9" x14ac:dyDescent="0.25">
      <c r="A32" s="19">
        <v>29</v>
      </c>
      <c r="B32" s="13">
        <v>0</v>
      </c>
      <c r="C32" s="13">
        <v>0</v>
      </c>
      <c r="D32" s="12">
        <f>B32*Assumptions!$B$3</f>
        <v>0</v>
      </c>
      <c r="E32" s="12">
        <f>C32*Assumptions!$B$3</f>
        <v>0</v>
      </c>
      <c r="F32" s="20">
        <f t="shared" si="2"/>
        <v>0</v>
      </c>
      <c r="G32" s="20">
        <f t="shared" si="0"/>
        <v>0</v>
      </c>
      <c r="H32" s="49">
        <f>H31+(H31*Assumptions!$B$4)</f>
        <v>2.7118779755581008</v>
      </c>
      <c r="I32" s="21">
        <f t="shared" si="1"/>
        <v>0</v>
      </c>
    </row>
    <row r="33" spans="1:9" x14ac:dyDescent="0.25">
      <c r="A33" s="19">
        <v>30</v>
      </c>
      <c r="B33" s="13">
        <v>0.3</v>
      </c>
      <c r="C33" s="13">
        <v>0.3</v>
      </c>
      <c r="D33" s="12">
        <f>B33*Assumptions!$B$3</f>
        <v>210</v>
      </c>
      <c r="E33" s="12">
        <f>C33*Assumptions!$B$3</f>
        <v>210</v>
      </c>
      <c r="F33" s="20">
        <f>SUM(D33:E33)</f>
        <v>420</v>
      </c>
      <c r="G33" s="20">
        <f t="shared" si="0"/>
        <v>588</v>
      </c>
      <c r="H33" s="49">
        <f>H32+(H32*Assumptions!$B$4)</f>
        <v>2.8067937047026343</v>
      </c>
      <c r="I33" s="21">
        <f t="shared" si="1"/>
        <v>1650.394698365149</v>
      </c>
    </row>
    <row r="34" spans="1:9" x14ac:dyDescent="0.25">
      <c r="A34" s="23" t="s">
        <v>11</v>
      </c>
      <c r="B34" s="24">
        <f>SUM(B3:B33)</f>
        <v>2.6999999999999997</v>
      </c>
      <c r="C34" s="24">
        <f>SUM(C3:C33)</f>
        <v>1.8</v>
      </c>
      <c r="D34" s="25">
        <f>B34*Assumptions!$B$3</f>
        <v>1889.9999999999998</v>
      </c>
      <c r="E34" s="25">
        <f>C34*Assumptions!$B$3</f>
        <v>1260</v>
      </c>
      <c r="F34" s="26">
        <f>SUM(F3:F33)</f>
        <v>3150</v>
      </c>
      <c r="G34" s="26">
        <f>SUM(G3:G33)</f>
        <v>4410</v>
      </c>
      <c r="H34" s="24"/>
      <c r="I34" s="27">
        <f>SUM(I3:I33)</f>
        <v>7834.7610076640194</v>
      </c>
    </row>
    <row r="35" spans="1:9" ht="23.25" x14ac:dyDescent="0.25">
      <c r="A35" s="17"/>
    </row>
    <row r="36" spans="1:9" ht="23.25" x14ac:dyDescent="0.25">
      <c r="A36" s="17" t="s">
        <v>31</v>
      </c>
    </row>
    <row r="37" spans="1:9" ht="47.25" x14ac:dyDescent="0.25">
      <c r="A37" s="14" t="s">
        <v>35</v>
      </c>
      <c r="B37" s="15" t="s">
        <v>0</v>
      </c>
      <c r="C37" s="15" t="s">
        <v>1</v>
      </c>
      <c r="D37" s="15" t="s">
        <v>2</v>
      </c>
      <c r="E37" s="15" t="s">
        <v>3</v>
      </c>
      <c r="F37" s="15" t="s">
        <v>4</v>
      </c>
      <c r="G37" s="15" t="s">
        <v>33</v>
      </c>
      <c r="H37" s="15" t="s">
        <v>5</v>
      </c>
      <c r="I37" s="16" t="s">
        <v>6</v>
      </c>
    </row>
    <row r="38" spans="1:9" ht="31.5" x14ac:dyDescent="0.25">
      <c r="A38" s="28" t="s">
        <v>36</v>
      </c>
      <c r="B38" s="13">
        <v>0.5</v>
      </c>
      <c r="C38" s="13">
        <v>0</v>
      </c>
      <c r="D38" s="12">
        <f>B38*Assumptions!$B$3</f>
        <v>350</v>
      </c>
      <c r="E38" s="12">
        <f>C38*Assumptions!$B$3</f>
        <v>0</v>
      </c>
      <c r="F38" s="12">
        <f>SUM(D38:E38)</f>
        <v>350</v>
      </c>
      <c r="G38" s="20">
        <f t="shared" ref="G38:G68" si="3">F38*1.4</f>
        <v>489.99999999999994</v>
      </c>
      <c r="H38" s="13">
        <v>1</v>
      </c>
      <c r="I38" s="21">
        <f t="shared" ref="I38:I68" si="4">G38*H38</f>
        <v>489.99999999999994</v>
      </c>
    </row>
    <row r="39" spans="1:9" x14ac:dyDescent="0.25">
      <c r="A39" s="19">
        <v>1</v>
      </c>
      <c r="B39" s="13">
        <v>0.5</v>
      </c>
      <c r="C39" s="13">
        <v>0</v>
      </c>
      <c r="D39" s="12">
        <f>B39*Assumptions!$B$3</f>
        <v>350</v>
      </c>
      <c r="E39" s="12">
        <f>C39*Assumptions!$B$3</f>
        <v>0</v>
      </c>
      <c r="F39" s="12">
        <f t="shared" ref="F39:F69" si="5">SUM(D39:E39)</f>
        <v>350</v>
      </c>
      <c r="G39" s="20">
        <f t="shared" si="3"/>
        <v>489.99999999999994</v>
      </c>
      <c r="H39" s="13">
        <f>H38+(H38*Assumptions!$B$4)</f>
        <v>1.0349999999999999</v>
      </c>
      <c r="I39" s="21">
        <f t="shared" si="4"/>
        <v>507.14999999999992</v>
      </c>
    </row>
    <row r="40" spans="1:9" x14ac:dyDescent="0.25">
      <c r="A40" s="19">
        <v>2</v>
      </c>
      <c r="B40" s="13">
        <v>0</v>
      </c>
      <c r="C40" s="13">
        <v>0</v>
      </c>
      <c r="D40" s="12">
        <f>B40*Assumptions!$B$3</f>
        <v>0</v>
      </c>
      <c r="E40" s="12">
        <f>C40*Assumptions!$B$3</f>
        <v>0</v>
      </c>
      <c r="F40" s="12">
        <f t="shared" si="5"/>
        <v>0</v>
      </c>
      <c r="G40" s="20">
        <f t="shared" si="3"/>
        <v>0</v>
      </c>
      <c r="H40" s="49">
        <f>H39+(H39*Assumptions!$B$4)</f>
        <v>1.0712249999999999</v>
      </c>
      <c r="I40" s="21">
        <f t="shared" si="4"/>
        <v>0</v>
      </c>
    </row>
    <row r="41" spans="1:9" x14ac:dyDescent="0.25">
      <c r="A41" s="19">
        <v>3</v>
      </c>
      <c r="B41" s="13">
        <v>0.5</v>
      </c>
      <c r="C41" s="13">
        <v>0</v>
      </c>
      <c r="D41" s="12">
        <f>B41*Assumptions!$B$3</f>
        <v>350</v>
      </c>
      <c r="E41" s="12">
        <f>C41*Assumptions!$B$3</f>
        <v>0</v>
      </c>
      <c r="F41" s="12">
        <f t="shared" si="5"/>
        <v>350</v>
      </c>
      <c r="G41" s="20">
        <f t="shared" si="3"/>
        <v>489.99999999999994</v>
      </c>
      <c r="H41" s="49">
        <f>H40+(H40*Assumptions!$B$4)</f>
        <v>1.108717875</v>
      </c>
      <c r="I41" s="21">
        <f t="shared" si="4"/>
        <v>543.27175874999989</v>
      </c>
    </row>
    <row r="42" spans="1:9" x14ac:dyDescent="0.25">
      <c r="A42" s="19">
        <v>4</v>
      </c>
      <c r="B42" s="13">
        <v>0</v>
      </c>
      <c r="C42" s="13">
        <v>0</v>
      </c>
      <c r="D42" s="12">
        <f>B42*Assumptions!$B$3</f>
        <v>0</v>
      </c>
      <c r="E42" s="12">
        <f>C42*Assumptions!$B$3</f>
        <v>0</v>
      </c>
      <c r="F42" s="12">
        <f t="shared" si="5"/>
        <v>0</v>
      </c>
      <c r="G42" s="20">
        <f t="shared" si="3"/>
        <v>0</v>
      </c>
      <c r="H42" s="49">
        <f>H41+(H41*Assumptions!$B$4)</f>
        <v>1.1475230006249999</v>
      </c>
      <c r="I42" s="21">
        <f t="shared" si="4"/>
        <v>0</v>
      </c>
    </row>
    <row r="43" spans="1:9" x14ac:dyDescent="0.25">
      <c r="A43" s="19">
        <v>5</v>
      </c>
      <c r="B43" s="13">
        <v>0.5</v>
      </c>
      <c r="C43" s="13">
        <v>0.5</v>
      </c>
      <c r="D43" s="12">
        <f>B43*Assumptions!$B$3</f>
        <v>350</v>
      </c>
      <c r="E43" s="12">
        <f>C43*Assumptions!$B$3</f>
        <v>350</v>
      </c>
      <c r="F43" s="12">
        <f t="shared" si="5"/>
        <v>700</v>
      </c>
      <c r="G43" s="20">
        <f t="shared" si="3"/>
        <v>979.99999999999989</v>
      </c>
      <c r="H43" s="49">
        <f>H42+(H42*Assumptions!$B$4)</f>
        <v>1.1876863056468749</v>
      </c>
      <c r="I43" s="21">
        <f t="shared" si="4"/>
        <v>1163.9325795339373</v>
      </c>
    </row>
    <row r="44" spans="1:9" x14ac:dyDescent="0.25">
      <c r="A44" s="19">
        <v>6</v>
      </c>
      <c r="B44" s="13">
        <v>0</v>
      </c>
      <c r="C44" s="13">
        <v>0</v>
      </c>
      <c r="D44" s="12">
        <f>B44*Assumptions!$B$3</f>
        <v>0</v>
      </c>
      <c r="E44" s="12">
        <f>C44*Assumptions!$B$3</f>
        <v>0</v>
      </c>
      <c r="F44" s="12">
        <f t="shared" si="5"/>
        <v>0</v>
      </c>
      <c r="G44" s="20">
        <f t="shared" si="3"/>
        <v>0</v>
      </c>
      <c r="H44" s="49">
        <f>H43+(H43*Assumptions!$B$4)</f>
        <v>1.2292553263445156</v>
      </c>
      <c r="I44" s="21">
        <f t="shared" si="4"/>
        <v>0</v>
      </c>
    </row>
    <row r="45" spans="1:9" x14ac:dyDescent="0.25">
      <c r="A45" s="19">
        <v>7</v>
      </c>
      <c r="B45" s="13">
        <v>0</v>
      </c>
      <c r="C45" s="13">
        <v>0</v>
      </c>
      <c r="D45" s="12">
        <f>B45*Assumptions!$B$3</f>
        <v>0</v>
      </c>
      <c r="E45" s="12">
        <f>C45*Assumptions!$B$3</f>
        <v>0</v>
      </c>
      <c r="F45" s="12">
        <f t="shared" si="5"/>
        <v>0</v>
      </c>
      <c r="G45" s="20">
        <f t="shared" si="3"/>
        <v>0</v>
      </c>
      <c r="H45" s="49">
        <f>H44+(H44*Assumptions!$B$4)</f>
        <v>1.2722792627665738</v>
      </c>
      <c r="I45" s="21">
        <f t="shared" si="4"/>
        <v>0</v>
      </c>
    </row>
    <row r="46" spans="1:9" x14ac:dyDescent="0.25">
      <c r="A46" s="19">
        <v>8</v>
      </c>
      <c r="B46" s="13">
        <v>0</v>
      </c>
      <c r="C46" s="13">
        <v>0</v>
      </c>
      <c r="D46" s="12">
        <f>B46*Assumptions!$B$3</f>
        <v>0</v>
      </c>
      <c r="E46" s="12">
        <f>C46*Assumptions!$B$3</f>
        <v>0</v>
      </c>
      <c r="F46" s="12">
        <f t="shared" si="5"/>
        <v>0</v>
      </c>
      <c r="G46" s="20">
        <f t="shared" si="3"/>
        <v>0</v>
      </c>
      <c r="H46" s="49">
        <f>H45+(H45*Assumptions!$B$4)</f>
        <v>1.3168090369634038</v>
      </c>
      <c r="I46" s="21">
        <f t="shared" si="4"/>
        <v>0</v>
      </c>
    </row>
    <row r="47" spans="1:9" x14ac:dyDescent="0.25">
      <c r="A47" s="19">
        <v>9</v>
      </c>
      <c r="B47" s="13">
        <v>0</v>
      </c>
      <c r="C47" s="13">
        <v>0</v>
      </c>
      <c r="D47" s="12">
        <f>B47*Assumptions!$B$3</f>
        <v>0</v>
      </c>
      <c r="E47" s="12">
        <f>C47*Assumptions!$B$3</f>
        <v>0</v>
      </c>
      <c r="F47" s="12">
        <f t="shared" si="5"/>
        <v>0</v>
      </c>
      <c r="G47" s="20">
        <f t="shared" si="3"/>
        <v>0</v>
      </c>
      <c r="H47" s="49">
        <f>H46+(H46*Assumptions!$B$4)</f>
        <v>1.3628973532571229</v>
      </c>
      <c r="I47" s="21">
        <f t="shared" si="4"/>
        <v>0</v>
      </c>
    </row>
    <row r="48" spans="1:9" x14ac:dyDescent="0.25">
      <c r="A48" s="19">
        <v>10</v>
      </c>
      <c r="B48" s="13">
        <v>0.5</v>
      </c>
      <c r="C48" s="13">
        <v>0</v>
      </c>
      <c r="D48" s="12">
        <f>B48*Assumptions!$B$3</f>
        <v>350</v>
      </c>
      <c r="E48" s="12">
        <f>C48*Assumptions!$B$3</f>
        <v>0</v>
      </c>
      <c r="F48" s="12">
        <f t="shared" si="5"/>
        <v>350</v>
      </c>
      <c r="G48" s="20">
        <f t="shared" si="3"/>
        <v>489.99999999999994</v>
      </c>
      <c r="H48" s="49">
        <f>H47+(H47*Assumptions!$B$4)</f>
        <v>1.4105987606211223</v>
      </c>
      <c r="I48" s="21">
        <f t="shared" si="4"/>
        <v>691.19339270434989</v>
      </c>
    </row>
    <row r="49" spans="1:9" x14ac:dyDescent="0.25">
      <c r="A49" s="19">
        <v>11</v>
      </c>
      <c r="B49" s="13">
        <v>0</v>
      </c>
      <c r="C49" s="13">
        <v>0</v>
      </c>
      <c r="D49" s="12">
        <f>B49*Assumptions!$B$3</f>
        <v>0</v>
      </c>
      <c r="E49" s="12">
        <f>C49*Assumptions!$B$3</f>
        <v>0</v>
      </c>
      <c r="F49" s="12">
        <f t="shared" si="5"/>
        <v>0</v>
      </c>
      <c r="G49" s="20">
        <f t="shared" si="3"/>
        <v>0</v>
      </c>
      <c r="H49" s="49">
        <f>H48+(H48*Assumptions!$B$4)</f>
        <v>1.4599697172428616</v>
      </c>
      <c r="I49" s="21">
        <f t="shared" si="4"/>
        <v>0</v>
      </c>
    </row>
    <row r="50" spans="1:9" x14ac:dyDescent="0.25">
      <c r="A50" s="19">
        <v>12</v>
      </c>
      <c r="B50" s="13">
        <v>0</v>
      </c>
      <c r="C50" s="13">
        <v>0</v>
      </c>
      <c r="D50" s="12">
        <f>B50*Assumptions!$B$3</f>
        <v>0</v>
      </c>
      <c r="E50" s="12">
        <f>C50*Assumptions!$B$3</f>
        <v>0</v>
      </c>
      <c r="F50" s="12">
        <f t="shared" si="5"/>
        <v>0</v>
      </c>
      <c r="G50" s="20">
        <f t="shared" si="3"/>
        <v>0</v>
      </c>
      <c r="H50" s="49">
        <f>H49+(H49*Assumptions!$B$4)</f>
        <v>1.5110686573463619</v>
      </c>
      <c r="I50" s="21">
        <f t="shared" si="4"/>
        <v>0</v>
      </c>
    </row>
    <row r="51" spans="1:9" x14ac:dyDescent="0.25">
      <c r="A51" s="19">
        <v>13</v>
      </c>
      <c r="B51" s="13">
        <v>0</v>
      </c>
      <c r="C51" s="13">
        <v>0</v>
      </c>
      <c r="D51" s="12">
        <f>B51*Assumptions!$B$3</f>
        <v>0</v>
      </c>
      <c r="E51" s="12">
        <f>C51*Assumptions!$B$3</f>
        <v>0</v>
      </c>
      <c r="F51" s="12">
        <f t="shared" si="5"/>
        <v>0</v>
      </c>
      <c r="G51" s="20">
        <f t="shared" si="3"/>
        <v>0</v>
      </c>
      <c r="H51" s="49">
        <f>H50+(H50*Assumptions!$B$4)</f>
        <v>1.5639560603534846</v>
      </c>
      <c r="I51" s="21">
        <f t="shared" si="4"/>
        <v>0</v>
      </c>
    </row>
    <row r="52" spans="1:9" x14ac:dyDescent="0.25">
      <c r="A52" s="19">
        <v>14</v>
      </c>
      <c r="B52" s="13">
        <v>0</v>
      </c>
      <c r="C52" s="13">
        <v>0</v>
      </c>
      <c r="D52" s="12">
        <f>B52*Assumptions!$B$3</f>
        <v>0</v>
      </c>
      <c r="E52" s="12">
        <f>C52*Assumptions!$B$3</f>
        <v>0</v>
      </c>
      <c r="F52" s="12">
        <f t="shared" si="5"/>
        <v>0</v>
      </c>
      <c r="G52" s="20">
        <f t="shared" si="3"/>
        <v>0</v>
      </c>
      <c r="H52" s="49">
        <f>H51+(H51*Assumptions!$B$4)</f>
        <v>1.6186945224658564</v>
      </c>
      <c r="I52" s="21">
        <f t="shared" si="4"/>
        <v>0</v>
      </c>
    </row>
    <row r="53" spans="1:9" x14ac:dyDescent="0.25">
      <c r="A53" s="19">
        <v>15</v>
      </c>
      <c r="B53" s="13">
        <v>0.5</v>
      </c>
      <c r="C53" s="13">
        <v>1</v>
      </c>
      <c r="D53" s="12">
        <f>B53*Assumptions!$B$3</f>
        <v>350</v>
      </c>
      <c r="E53" s="12">
        <f>C53*Assumptions!$B$3</f>
        <v>700</v>
      </c>
      <c r="F53" s="12">
        <f t="shared" si="5"/>
        <v>1050</v>
      </c>
      <c r="G53" s="20">
        <f t="shared" si="3"/>
        <v>1470</v>
      </c>
      <c r="H53" s="49">
        <f>H52+(H52*Assumptions!$B$4)</f>
        <v>1.6753488307521613</v>
      </c>
      <c r="I53" s="21">
        <f t="shared" si="4"/>
        <v>2462.7627812056771</v>
      </c>
    </row>
    <row r="54" spans="1:9" x14ac:dyDescent="0.25">
      <c r="A54" s="19">
        <v>16</v>
      </c>
      <c r="B54" s="13">
        <v>0</v>
      </c>
      <c r="C54" s="13">
        <v>0</v>
      </c>
      <c r="D54" s="12">
        <f>B54*Assumptions!$B$3</f>
        <v>0</v>
      </c>
      <c r="E54" s="12">
        <f>C54*Assumptions!$B$3</f>
        <v>0</v>
      </c>
      <c r="F54" s="12">
        <f t="shared" si="5"/>
        <v>0</v>
      </c>
      <c r="G54" s="20">
        <f t="shared" si="3"/>
        <v>0</v>
      </c>
      <c r="H54" s="49">
        <f>H53+(H53*Assumptions!$B$4)</f>
        <v>1.733986039828487</v>
      </c>
      <c r="I54" s="21">
        <f t="shared" si="4"/>
        <v>0</v>
      </c>
    </row>
    <row r="55" spans="1:9" x14ac:dyDescent="0.25">
      <c r="A55" s="19">
        <v>17</v>
      </c>
      <c r="B55" s="13">
        <v>0</v>
      </c>
      <c r="C55" s="13">
        <v>0</v>
      </c>
      <c r="D55" s="12">
        <f>B55*Assumptions!$B$3</f>
        <v>0</v>
      </c>
      <c r="E55" s="12">
        <f>C55*Assumptions!$B$3</f>
        <v>0</v>
      </c>
      <c r="F55" s="12">
        <f t="shared" si="5"/>
        <v>0</v>
      </c>
      <c r="G55" s="20">
        <f t="shared" si="3"/>
        <v>0</v>
      </c>
      <c r="H55" s="49">
        <f>H54+(H54*Assumptions!$B$4)</f>
        <v>1.7946755512224841</v>
      </c>
      <c r="I55" s="21">
        <f t="shared" si="4"/>
        <v>0</v>
      </c>
    </row>
    <row r="56" spans="1:9" x14ac:dyDescent="0.25">
      <c r="A56" s="19">
        <v>18</v>
      </c>
      <c r="B56" s="13">
        <v>0</v>
      </c>
      <c r="C56" s="13">
        <v>0</v>
      </c>
      <c r="D56" s="12">
        <f>B56*Assumptions!$B$3</f>
        <v>0</v>
      </c>
      <c r="E56" s="12">
        <f>C56*Assumptions!$B$3</f>
        <v>0</v>
      </c>
      <c r="F56" s="12">
        <f t="shared" si="5"/>
        <v>0</v>
      </c>
      <c r="G56" s="20">
        <f t="shared" si="3"/>
        <v>0</v>
      </c>
      <c r="H56" s="49">
        <f>H55+(H55*Assumptions!$B$4)</f>
        <v>1.857489195515271</v>
      </c>
      <c r="I56" s="21">
        <f t="shared" si="4"/>
        <v>0</v>
      </c>
    </row>
    <row r="57" spans="1:9" x14ac:dyDescent="0.25">
      <c r="A57" s="19">
        <v>19</v>
      </c>
      <c r="B57" s="13">
        <v>0</v>
      </c>
      <c r="C57" s="13">
        <v>0</v>
      </c>
      <c r="D57" s="12">
        <f>B57*Assumptions!$B$3</f>
        <v>0</v>
      </c>
      <c r="E57" s="12">
        <f>C57*Assumptions!$B$3</f>
        <v>0</v>
      </c>
      <c r="F57" s="12">
        <f t="shared" si="5"/>
        <v>0</v>
      </c>
      <c r="G57" s="20">
        <f t="shared" si="3"/>
        <v>0</v>
      </c>
      <c r="H57" s="49">
        <f>H56+(H56*Assumptions!$B$4)</f>
        <v>1.9225013173583054</v>
      </c>
      <c r="I57" s="21">
        <f t="shared" si="4"/>
        <v>0</v>
      </c>
    </row>
    <row r="58" spans="1:9" x14ac:dyDescent="0.25">
      <c r="A58" s="19">
        <v>20</v>
      </c>
      <c r="B58" s="13">
        <v>0.5</v>
      </c>
      <c r="C58" s="13">
        <v>0</v>
      </c>
      <c r="D58" s="12">
        <f>B58*Assumptions!$B$3</f>
        <v>350</v>
      </c>
      <c r="E58" s="12">
        <f>C58*Assumptions!$B$3</f>
        <v>0</v>
      </c>
      <c r="F58" s="12">
        <f t="shared" si="5"/>
        <v>350</v>
      </c>
      <c r="G58" s="20">
        <f t="shared" si="3"/>
        <v>489.99999999999994</v>
      </c>
      <c r="H58" s="49">
        <f>H57+(H57*Assumptions!$B$4)</f>
        <v>1.989788863465846</v>
      </c>
      <c r="I58" s="21">
        <f t="shared" si="4"/>
        <v>974.9965430982644</v>
      </c>
    </row>
    <row r="59" spans="1:9" x14ac:dyDescent="0.25">
      <c r="A59" s="19">
        <v>21</v>
      </c>
      <c r="B59" s="13">
        <v>0</v>
      </c>
      <c r="C59" s="13">
        <v>0</v>
      </c>
      <c r="D59" s="12">
        <f>B59*Assumptions!$B$3</f>
        <v>0</v>
      </c>
      <c r="E59" s="12">
        <f>C59*Assumptions!$B$3</f>
        <v>0</v>
      </c>
      <c r="F59" s="12">
        <f t="shared" si="5"/>
        <v>0</v>
      </c>
      <c r="G59" s="20">
        <f t="shared" si="3"/>
        <v>0</v>
      </c>
      <c r="H59" s="49">
        <f>H58+(H58*Assumptions!$B$4)</f>
        <v>2.0594314736871508</v>
      </c>
      <c r="I59" s="21">
        <f t="shared" si="4"/>
        <v>0</v>
      </c>
    </row>
    <row r="60" spans="1:9" x14ac:dyDescent="0.25">
      <c r="A60" s="19">
        <v>22</v>
      </c>
      <c r="B60" s="13">
        <v>0</v>
      </c>
      <c r="C60" s="13">
        <v>0</v>
      </c>
      <c r="D60" s="12">
        <f>B60*Assumptions!$B$3</f>
        <v>0</v>
      </c>
      <c r="E60" s="12">
        <f>C60*Assumptions!$B$3</f>
        <v>0</v>
      </c>
      <c r="F60" s="12">
        <f t="shared" si="5"/>
        <v>0</v>
      </c>
      <c r="G60" s="20">
        <f t="shared" si="3"/>
        <v>0</v>
      </c>
      <c r="H60" s="49">
        <f>H59+(H59*Assumptions!$B$4)</f>
        <v>2.1315115752662011</v>
      </c>
      <c r="I60" s="21">
        <f t="shared" si="4"/>
        <v>0</v>
      </c>
    </row>
    <row r="61" spans="1:9" x14ac:dyDescent="0.25">
      <c r="A61" s="19">
        <v>23</v>
      </c>
      <c r="B61" s="13">
        <v>0</v>
      </c>
      <c r="C61" s="13">
        <v>0</v>
      </c>
      <c r="D61" s="12">
        <f>B61*Assumptions!$B$3</f>
        <v>0</v>
      </c>
      <c r="E61" s="12">
        <f>C61*Assumptions!$B$3</f>
        <v>0</v>
      </c>
      <c r="F61" s="12">
        <f t="shared" si="5"/>
        <v>0</v>
      </c>
      <c r="G61" s="20">
        <f t="shared" si="3"/>
        <v>0</v>
      </c>
      <c r="H61" s="49">
        <f>H60+(H60*Assumptions!$B$4)</f>
        <v>2.2061144804005179</v>
      </c>
      <c r="I61" s="21">
        <f t="shared" si="4"/>
        <v>0</v>
      </c>
    </row>
    <row r="62" spans="1:9" x14ac:dyDescent="0.25">
      <c r="A62" s="19">
        <v>24</v>
      </c>
      <c r="B62" s="13">
        <v>0</v>
      </c>
      <c r="C62" s="13">
        <v>0</v>
      </c>
      <c r="D62" s="12">
        <f>B62*Assumptions!$B$3</f>
        <v>0</v>
      </c>
      <c r="E62" s="12">
        <f>C62*Assumptions!$B$3</f>
        <v>0</v>
      </c>
      <c r="F62" s="12">
        <f t="shared" si="5"/>
        <v>0</v>
      </c>
      <c r="G62" s="20">
        <f t="shared" si="3"/>
        <v>0</v>
      </c>
      <c r="H62" s="49">
        <f>H61+(H61*Assumptions!$B$4)</f>
        <v>2.2833284872145363</v>
      </c>
      <c r="I62" s="21">
        <f t="shared" si="4"/>
        <v>0</v>
      </c>
    </row>
    <row r="63" spans="1:9" x14ac:dyDescent="0.25">
      <c r="A63" s="19">
        <v>25</v>
      </c>
      <c r="B63" s="13">
        <v>0.5</v>
      </c>
      <c r="C63" s="13">
        <v>0.5</v>
      </c>
      <c r="D63" s="12">
        <f>B63*Assumptions!$B$3</f>
        <v>350</v>
      </c>
      <c r="E63" s="12">
        <f>C63*Assumptions!$B$3</f>
        <v>350</v>
      </c>
      <c r="F63" s="12">
        <f t="shared" si="5"/>
        <v>700</v>
      </c>
      <c r="G63" s="20">
        <f t="shared" si="3"/>
        <v>979.99999999999989</v>
      </c>
      <c r="H63" s="49">
        <f>H62+(H62*Assumptions!$B$4)</f>
        <v>2.3632449842670451</v>
      </c>
      <c r="I63" s="21">
        <f t="shared" si="4"/>
        <v>2315.980084581704</v>
      </c>
    </row>
    <row r="64" spans="1:9" x14ac:dyDescent="0.25">
      <c r="A64" s="19">
        <v>26</v>
      </c>
      <c r="B64" s="13">
        <v>0</v>
      </c>
      <c r="C64" s="13">
        <v>0</v>
      </c>
      <c r="D64" s="12">
        <f>B64*Assumptions!$B$3</f>
        <v>0</v>
      </c>
      <c r="E64" s="12">
        <f>C64*Assumptions!$B$3</f>
        <v>0</v>
      </c>
      <c r="F64" s="12">
        <f t="shared" si="5"/>
        <v>0</v>
      </c>
      <c r="G64" s="20">
        <f t="shared" si="3"/>
        <v>0</v>
      </c>
      <c r="H64" s="49">
        <f>H63+(H63*Assumptions!$B$4)</f>
        <v>2.4459585587163919</v>
      </c>
      <c r="I64" s="21">
        <f t="shared" si="4"/>
        <v>0</v>
      </c>
    </row>
    <row r="65" spans="1:9" x14ac:dyDescent="0.25">
      <c r="A65" s="19">
        <v>27</v>
      </c>
      <c r="B65" s="13">
        <v>0</v>
      </c>
      <c r="C65" s="13">
        <v>0</v>
      </c>
      <c r="D65" s="12">
        <f>B65*Assumptions!$B$3</f>
        <v>0</v>
      </c>
      <c r="E65" s="12">
        <f>C65*Assumptions!$B$3</f>
        <v>0</v>
      </c>
      <c r="F65" s="12">
        <f t="shared" si="5"/>
        <v>0</v>
      </c>
      <c r="G65" s="20">
        <f t="shared" si="3"/>
        <v>0</v>
      </c>
      <c r="H65" s="49">
        <f>H64+(H64*Assumptions!$B$4)</f>
        <v>2.5315671082714655</v>
      </c>
      <c r="I65" s="21">
        <f t="shared" si="4"/>
        <v>0</v>
      </c>
    </row>
    <row r="66" spans="1:9" x14ac:dyDescent="0.25">
      <c r="A66" s="19">
        <v>28</v>
      </c>
      <c r="B66" s="13">
        <v>0</v>
      </c>
      <c r="C66" s="13">
        <v>0</v>
      </c>
      <c r="D66" s="12">
        <f>B66*Assumptions!$B$3</f>
        <v>0</v>
      </c>
      <c r="E66" s="12">
        <f>C66*Assumptions!$B$3</f>
        <v>0</v>
      </c>
      <c r="F66" s="12">
        <f t="shared" si="5"/>
        <v>0</v>
      </c>
      <c r="G66" s="20">
        <f t="shared" si="3"/>
        <v>0</v>
      </c>
      <c r="H66" s="49">
        <f>H65+(H65*Assumptions!$B$4)</f>
        <v>2.6201719570609669</v>
      </c>
      <c r="I66" s="21">
        <f t="shared" si="4"/>
        <v>0</v>
      </c>
    </row>
    <row r="67" spans="1:9" x14ac:dyDescent="0.25">
      <c r="A67" s="19">
        <v>29</v>
      </c>
      <c r="B67" s="13">
        <v>0</v>
      </c>
      <c r="C67" s="13">
        <v>0</v>
      </c>
      <c r="D67" s="12">
        <f>B67*Assumptions!$B$3</f>
        <v>0</v>
      </c>
      <c r="E67" s="12">
        <f>C67*Assumptions!$B$3</f>
        <v>0</v>
      </c>
      <c r="F67" s="12">
        <f t="shared" si="5"/>
        <v>0</v>
      </c>
      <c r="G67" s="20">
        <f t="shared" si="3"/>
        <v>0</v>
      </c>
      <c r="H67" s="49">
        <f>H66+(H66*Assumptions!$B$4)</f>
        <v>2.7118779755581008</v>
      </c>
      <c r="I67" s="21">
        <f t="shared" si="4"/>
        <v>0</v>
      </c>
    </row>
    <row r="68" spans="1:9" x14ac:dyDescent="0.25">
      <c r="A68" s="19">
        <v>30</v>
      </c>
      <c r="B68" s="13">
        <v>0.5</v>
      </c>
      <c r="C68" s="13">
        <v>1</v>
      </c>
      <c r="D68" s="12">
        <f>B68*Assumptions!$B$3</f>
        <v>350</v>
      </c>
      <c r="E68" s="12">
        <f>C68*Assumptions!$B$3</f>
        <v>700</v>
      </c>
      <c r="F68" s="12">
        <f t="shared" si="5"/>
        <v>1050</v>
      </c>
      <c r="G68" s="20">
        <f t="shared" si="3"/>
        <v>1470</v>
      </c>
      <c r="H68" s="49">
        <f>H67+(H67*Assumptions!$B$4)</f>
        <v>2.8067937047026343</v>
      </c>
      <c r="I68" s="21">
        <f t="shared" si="4"/>
        <v>4125.9867459128727</v>
      </c>
    </row>
    <row r="69" spans="1:9" x14ac:dyDescent="0.25">
      <c r="A69" s="23" t="s">
        <v>11</v>
      </c>
      <c r="B69" s="24">
        <f>SUM(B38:B68)</f>
        <v>4.5</v>
      </c>
      <c r="C69" s="24">
        <f t="shared" ref="C69" si="6">SUM(C38:C68)</f>
        <v>3</v>
      </c>
      <c r="D69" s="25">
        <f>B69*Assumptions!$B$3</f>
        <v>3150</v>
      </c>
      <c r="E69" s="25">
        <f>C69*Assumptions!$B$3</f>
        <v>2100</v>
      </c>
      <c r="F69" s="25">
        <f t="shared" si="5"/>
        <v>5250</v>
      </c>
      <c r="G69" s="26">
        <f>SUM(G38:G68)</f>
        <v>7350</v>
      </c>
      <c r="H69" s="24"/>
      <c r="I69" s="27">
        <f>SUM(I38:I68)</f>
        <v>13275.273885786806</v>
      </c>
    </row>
    <row r="71" spans="1:9" ht="23.25" x14ac:dyDescent="0.25">
      <c r="A71" s="57" t="s">
        <v>32</v>
      </c>
      <c r="B71" s="57"/>
      <c r="C71" s="57"/>
      <c r="D71" s="57"/>
      <c r="E71" s="57"/>
    </row>
    <row r="72" spans="1:9" ht="47.25" x14ac:dyDescent="0.25">
      <c r="A72" s="14" t="s">
        <v>35</v>
      </c>
      <c r="B72" s="15" t="s">
        <v>0</v>
      </c>
      <c r="C72" s="15" t="s">
        <v>1</v>
      </c>
      <c r="D72" s="15" t="s">
        <v>2</v>
      </c>
      <c r="E72" s="15" t="s">
        <v>3</v>
      </c>
      <c r="F72" s="15" t="s">
        <v>4</v>
      </c>
      <c r="G72" s="15" t="s">
        <v>33</v>
      </c>
      <c r="H72" s="15" t="s">
        <v>5</v>
      </c>
      <c r="I72" s="16" t="s">
        <v>6</v>
      </c>
    </row>
    <row r="73" spans="1:9" ht="31.5" x14ac:dyDescent="0.25">
      <c r="A73" s="28" t="s">
        <v>36</v>
      </c>
      <c r="B73" s="13">
        <v>0.7</v>
      </c>
      <c r="C73" s="13">
        <v>0</v>
      </c>
      <c r="D73" s="12">
        <f>B73*Assumptions!$B$3</f>
        <v>489.99999999999994</v>
      </c>
      <c r="E73" s="12">
        <f>C73*Assumptions!$B$3</f>
        <v>0</v>
      </c>
      <c r="F73" s="12">
        <f>SUM(D73:E73)</f>
        <v>489.99999999999994</v>
      </c>
      <c r="G73" s="20">
        <f>F73*1.4</f>
        <v>685.99999999999989</v>
      </c>
      <c r="H73" s="13">
        <v>1</v>
      </c>
      <c r="I73" s="21">
        <f>G73*H73</f>
        <v>685.99999999999989</v>
      </c>
    </row>
    <row r="74" spans="1:9" x14ac:dyDescent="0.25">
      <c r="A74" s="19">
        <v>1</v>
      </c>
      <c r="B74" s="13">
        <v>0.7</v>
      </c>
      <c r="C74" s="13">
        <v>0</v>
      </c>
      <c r="D74" s="12">
        <f>B74*Assumptions!$B$3</f>
        <v>489.99999999999994</v>
      </c>
      <c r="E74" s="12">
        <f>C74*Assumptions!$B$3</f>
        <v>0</v>
      </c>
      <c r="F74" s="12">
        <f t="shared" ref="F74:F104" si="7">SUM(D74:E74)</f>
        <v>489.99999999999994</v>
      </c>
      <c r="G74" s="20">
        <f t="shared" ref="G74:G103" si="8">F74*1.4</f>
        <v>685.99999999999989</v>
      </c>
      <c r="H74" s="13">
        <f>H73+(H73*Assumptions!$B$4)</f>
        <v>1.0349999999999999</v>
      </c>
      <c r="I74" s="21">
        <f t="shared" ref="I74:I103" si="9">G74*H74</f>
        <v>710.00999999999988</v>
      </c>
    </row>
    <row r="75" spans="1:9" x14ac:dyDescent="0.25">
      <c r="A75" s="19">
        <v>2</v>
      </c>
      <c r="B75" s="13">
        <v>0</v>
      </c>
      <c r="C75" s="13">
        <v>0</v>
      </c>
      <c r="D75" s="12">
        <f>B75*Assumptions!$B$3</f>
        <v>0</v>
      </c>
      <c r="E75" s="12">
        <f>C75*Assumptions!$B$3</f>
        <v>0</v>
      </c>
      <c r="F75" s="12">
        <f t="shared" si="7"/>
        <v>0</v>
      </c>
      <c r="G75" s="20">
        <f t="shared" si="8"/>
        <v>0</v>
      </c>
      <c r="H75" s="49">
        <f>H74+(H74*Assumptions!$B$4)</f>
        <v>1.0712249999999999</v>
      </c>
      <c r="I75" s="21">
        <f t="shared" si="9"/>
        <v>0</v>
      </c>
    </row>
    <row r="76" spans="1:9" x14ac:dyDescent="0.25">
      <c r="A76" s="19">
        <v>3</v>
      </c>
      <c r="B76" s="13">
        <v>0.7</v>
      </c>
      <c r="C76" s="13">
        <v>0</v>
      </c>
      <c r="D76" s="12">
        <f>B76*Assumptions!$B$3</f>
        <v>489.99999999999994</v>
      </c>
      <c r="E76" s="12">
        <f>C76*Assumptions!$B$3</f>
        <v>0</v>
      </c>
      <c r="F76" s="12">
        <f t="shared" si="7"/>
        <v>489.99999999999994</v>
      </c>
      <c r="G76" s="20">
        <f t="shared" si="8"/>
        <v>685.99999999999989</v>
      </c>
      <c r="H76" s="49">
        <f>H75+(H75*Assumptions!$B$4)</f>
        <v>1.108717875</v>
      </c>
      <c r="I76" s="21">
        <f t="shared" si="9"/>
        <v>760.58046224999987</v>
      </c>
    </row>
    <row r="77" spans="1:9" x14ac:dyDescent="0.25">
      <c r="A77" s="19">
        <v>4</v>
      </c>
      <c r="B77" s="13">
        <v>0</v>
      </c>
      <c r="C77" s="13">
        <v>0</v>
      </c>
      <c r="D77" s="12">
        <f>B77*Assumptions!$B$3</f>
        <v>0</v>
      </c>
      <c r="E77" s="12">
        <f>C77*Assumptions!$B$3</f>
        <v>0</v>
      </c>
      <c r="F77" s="12">
        <f t="shared" si="7"/>
        <v>0</v>
      </c>
      <c r="G77" s="20">
        <f t="shared" si="8"/>
        <v>0</v>
      </c>
      <c r="H77" s="49">
        <f>H76+(H76*Assumptions!$B$4)</f>
        <v>1.1475230006249999</v>
      </c>
      <c r="I77" s="21">
        <f t="shared" si="9"/>
        <v>0</v>
      </c>
    </row>
    <row r="78" spans="1:9" x14ac:dyDescent="0.25">
      <c r="A78" s="19">
        <v>5</v>
      </c>
      <c r="B78" s="13">
        <v>0.7</v>
      </c>
      <c r="C78" s="13">
        <v>0.7</v>
      </c>
      <c r="D78" s="12">
        <f>B78*Assumptions!$B$3</f>
        <v>489.99999999999994</v>
      </c>
      <c r="E78" s="12">
        <f>C78*Assumptions!$B$3</f>
        <v>489.99999999999994</v>
      </c>
      <c r="F78" s="12">
        <f t="shared" si="7"/>
        <v>979.99999999999989</v>
      </c>
      <c r="G78" s="20">
        <f t="shared" si="8"/>
        <v>1371.9999999999998</v>
      </c>
      <c r="H78" s="49">
        <f>H77+(H77*Assumptions!$B$4)</f>
        <v>1.1876863056468749</v>
      </c>
      <c r="I78" s="21">
        <f t="shared" si="9"/>
        <v>1629.5056113475121</v>
      </c>
    </row>
    <row r="79" spans="1:9" x14ac:dyDescent="0.25">
      <c r="A79" s="19">
        <v>6</v>
      </c>
      <c r="B79" s="13">
        <v>0</v>
      </c>
      <c r="C79" s="13">
        <v>0</v>
      </c>
      <c r="D79" s="12">
        <f>B79*Assumptions!$B$3</f>
        <v>0</v>
      </c>
      <c r="E79" s="12">
        <f>C79*Assumptions!$B$3</f>
        <v>0</v>
      </c>
      <c r="F79" s="12">
        <f t="shared" si="7"/>
        <v>0</v>
      </c>
      <c r="G79" s="20">
        <f t="shared" si="8"/>
        <v>0</v>
      </c>
      <c r="H79" s="49">
        <f>H78+(H78*Assumptions!$B$4)</f>
        <v>1.2292553263445156</v>
      </c>
      <c r="I79" s="21">
        <f t="shared" si="9"/>
        <v>0</v>
      </c>
    </row>
    <row r="80" spans="1:9" x14ac:dyDescent="0.25">
      <c r="A80" s="19">
        <v>7</v>
      </c>
      <c r="B80" s="13">
        <v>0</v>
      </c>
      <c r="C80" s="13">
        <v>0</v>
      </c>
      <c r="D80" s="12">
        <f>B80*Assumptions!$B$3</f>
        <v>0</v>
      </c>
      <c r="E80" s="12">
        <f>C80*Assumptions!$B$3</f>
        <v>0</v>
      </c>
      <c r="F80" s="12">
        <f t="shared" si="7"/>
        <v>0</v>
      </c>
      <c r="G80" s="20">
        <f t="shared" si="8"/>
        <v>0</v>
      </c>
      <c r="H80" s="49">
        <f>H79+(H79*Assumptions!$B$4)</f>
        <v>1.2722792627665738</v>
      </c>
      <c r="I80" s="21">
        <f t="shared" si="9"/>
        <v>0</v>
      </c>
    </row>
    <row r="81" spans="1:9" x14ac:dyDescent="0.25">
      <c r="A81" s="19">
        <v>8</v>
      </c>
      <c r="B81" s="13">
        <v>0</v>
      </c>
      <c r="C81" s="13">
        <v>0</v>
      </c>
      <c r="D81" s="12">
        <f>B81*Assumptions!$B$3</f>
        <v>0</v>
      </c>
      <c r="E81" s="12">
        <f>C81*Assumptions!$B$3</f>
        <v>0</v>
      </c>
      <c r="F81" s="12">
        <f t="shared" si="7"/>
        <v>0</v>
      </c>
      <c r="G81" s="20">
        <f t="shared" si="8"/>
        <v>0</v>
      </c>
      <c r="H81" s="49">
        <f>H80+(H80*Assumptions!$B$4)</f>
        <v>1.3168090369634038</v>
      </c>
      <c r="I81" s="21">
        <f t="shared" si="9"/>
        <v>0</v>
      </c>
    </row>
    <row r="82" spans="1:9" x14ac:dyDescent="0.25">
      <c r="A82" s="19">
        <v>9</v>
      </c>
      <c r="B82" s="13">
        <v>0</v>
      </c>
      <c r="C82" s="13">
        <v>0</v>
      </c>
      <c r="D82" s="12">
        <f>B82*Assumptions!$B$3</f>
        <v>0</v>
      </c>
      <c r="E82" s="12">
        <f>C82*Assumptions!$B$3</f>
        <v>0</v>
      </c>
      <c r="F82" s="12">
        <f t="shared" si="7"/>
        <v>0</v>
      </c>
      <c r="G82" s="20">
        <f t="shared" si="8"/>
        <v>0</v>
      </c>
      <c r="H82" s="49">
        <f>H81+(H81*Assumptions!$B$4)</f>
        <v>1.3628973532571229</v>
      </c>
      <c r="I82" s="21">
        <f t="shared" si="9"/>
        <v>0</v>
      </c>
    </row>
    <row r="83" spans="1:9" x14ac:dyDescent="0.25">
      <c r="A83" s="19">
        <v>10</v>
      </c>
      <c r="B83" s="13">
        <v>0.7</v>
      </c>
      <c r="C83" s="13">
        <v>0.7</v>
      </c>
      <c r="D83" s="12">
        <f>B83*Assumptions!$B$3</f>
        <v>489.99999999999994</v>
      </c>
      <c r="E83" s="12">
        <f>C83*Assumptions!$B$3</f>
        <v>489.99999999999994</v>
      </c>
      <c r="F83" s="12">
        <f t="shared" si="7"/>
        <v>979.99999999999989</v>
      </c>
      <c r="G83" s="20">
        <f t="shared" si="8"/>
        <v>1371.9999999999998</v>
      </c>
      <c r="H83" s="49">
        <f>H82+(H82*Assumptions!$B$4)</f>
        <v>1.4105987606211223</v>
      </c>
      <c r="I83" s="21">
        <f t="shared" si="9"/>
        <v>1935.3414995721796</v>
      </c>
    </row>
    <row r="84" spans="1:9" x14ac:dyDescent="0.25">
      <c r="A84" s="19">
        <v>11</v>
      </c>
      <c r="B84" s="13">
        <v>0</v>
      </c>
      <c r="C84" s="13">
        <v>0</v>
      </c>
      <c r="D84" s="12">
        <f>B84*Assumptions!$B$3</f>
        <v>0</v>
      </c>
      <c r="E84" s="12">
        <f>C84*Assumptions!$B$3</f>
        <v>0</v>
      </c>
      <c r="F84" s="12">
        <f t="shared" si="7"/>
        <v>0</v>
      </c>
      <c r="G84" s="20">
        <f t="shared" si="8"/>
        <v>0</v>
      </c>
      <c r="H84" s="49">
        <f>H83+(H83*Assumptions!$B$4)</f>
        <v>1.4599697172428616</v>
      </c>
      <c r="I84" s="21">
        <f t="shared" si="9"/>
        <v>0</v>
      </c>
    </row>
    <row r="85" spans="1:9" x14ac:dyDescent="0.25">
      <c r="A85" s="19">
        <v>12</v>
      </c>
      <c r="B85" s="13">
        <v>0</v>
      </c>
      <c r="C85" s="13">
        <v>0</v>
      </c>
      <c r="D85" s="12">
        <f>B85*Assumptions!$B$3</f>
        <v>0</v>
      </c>
      <c r="E85" s="12">
        <f>C85*Assumptions!$B$3</f>
        <v>0</v>
      </c>
      <c r="F85" s="12">
        <f t="shared" si="7"/>
        <v>0</v>
      </c>
      <c r="G85" s="20">
        <f t="shared" si="8"/>
        <v>0</v>
      </c>
      <c r="H85" s="49">
        <f>H84+(H84*Assumptions!$B$4)</f>
        <v>1.5110686573463619</v>
      </c>
      <c r="I85" s="21">
        <f t="shared" si="9"/>
        <v>0</v>
      </c>
    </row>
    <row r="86" spans="1:9" x14ac:dyDescent="0.25">
      <c r="A86" s="19">
        <v>13</v>
      </c>
      <c r="B86" s="13">
        <v>0</v>
      </c>
      <c r="C86" s="13">
        <v>0</v>
      </c>
      <c r="D86" s="12">
        <f>B86*Assumptions!$B$3</f>
        <v>0</v>
      </c>
      <c r="E86" s="12">
        <f>C86*Assumptions!$B$3</f>
        <v>0</v>
      </c>
      <c r="F86" s="12">
        <f t="shared" si="7"/>
        <v>0</v>
      </c>
      <c r="G86" s="20">
        <f t="shared" si="8"/>
        <v>0</v>
      </c>
      <c r="H86" s="49">
        <f>H85+(H85*Assumptions!$B$4)</f>
        <v>1.5639560603534846</v>
      </c>
      <c r="I86" s="21">
        <f t="shared" si="9"/>
        <v>0</v>
      </c>
    </row>
    <row r="87" spans="1:9" x14ac:dyDescent="0.25">
      <c r="A87" s="19">
        <v>14</v>
      </c>
      <c r="B87" s="13">
        <v>0</v>
      </c>
      <c r="C87" s="13">
        <v>0</v>
      </c>
      <c r="D87" s="12">
        <f>B87*Assumptions!$B$3</f>
        <v>0</v>
      </c>
      <c r="E87" s="12">
        <f>C87*Assumptions!$B$3</f>
        <v>0</v>
      </c>
      <c r="F87" s="12">
        <f t="shared" si="7"/>
        <v>0</v>
      </c>
      <c r="G87" s="20">
        <f t="shared" si="8"/>
        <v>0</v>
      </c>
      <c r="H87" s="49">
        <f>H86+(H86*Assumptions!$B$4)</f>
        <v>1.6186945224658564</v>
      </c>
      <c r="I87" s="21">
        <f t="shared" si="9"/>
        <v>0</v>
      </c>
    </row>
    <row r="88" spans="1:9" x14ac:dyDescent="0.25">
      <c r="A88" s="19">
        <v>15</v>
      </c>
      <c r="B88" s="13">
        <v>0.7</v>
      </c>
      <c r="C88" s="13">
        <v>1.4</v>
      </c>
      <c r="D88" s="12">
        <f>B88*Assumptions!$B$3</f>
        <v>489.99999999999994</v>
      </c>
      <c r="E88" s="12">
        <f>C88*Assumptions!$B$3</f>
        <v>979.99999999999989</v>
      </c>
      <c r="F88" s="12">
        <f t="shared" si="7"/>
        <v>1469.9999999999998</v>
      </c>
      <c r="G88" s="20">
        <f t="shared" si="8"/>
        <v>2057.9999999999995</v>
      </c>
      <c r="H88" s="49">
        <f>H87+(H87*Assumptions!$B$4)</f>
        <v>1.6753488307521613</v>
      </c>
      <c r="I88" s="21">
        <f t="shared" si="9"/>
        <v>3447.8678936879473</v>
      </c>
    </row>
    <row r="89" spans="1:9" x14ac:dyDescent="0.25">
      <c r="A89" s="19">
        <v>16</v>
      </c>
      <c r="B89" s="13">
        <v>0</v>
      </c>
      <c r="C89" s="13">
        <v>0</v>
      </c>
      <c r="D89" s="12">
        <f>B89*Assumptions!$B$3</f>
        <v>0</v>
      </c>
      <c r="E89" s="12">
        <f>C89*Assumptions!$B$3</f>
        <v>0</v>
      </c>
      <c r="F89" s="12">
        <f t="shared" si="7"/>
        <v>0</v>
      </c>
      <c r="G89" s="20">
        <f t="shared" si="8"/>
        <v>0</v>
      </c>
      <c r="H89" s="49">
        <f>H88+(H88*Assumptions!$B$4)</f>
        <v>1.733986039828487</v>
      </c>
      <c r="I89" s="21">
        <f t="shared" si="9"/>
        <v>0</v>
      </c>
    </row>
    <row r="90" spans="1:9" x14ac:dyDescent="0.25">
      <c r="A90" s="19">
        <v>17</v>
      </c>
      <c r="B90" s="13">
        <v>0</v>
      </c>
      <c r="C90" s="13">
        <v>0</v>
      </c>
      <c r="D90" s="12">
        <f>B90*Assumptions!$B$3</f>
        <v>0</v>
      </c>
      <c r="E90" s="12">
        <f>C90*Assumptions!$B$3</f>
        <v>0</v>
      </c>
      <c r="F90" s="12">
        <f t="shared" si="7"/>
        <v>0</v>
      </c>
      <c r="G90" s="20">
        <f t="shared" si="8"/>
        <v>0</v>
      </c>
      <c r="H90" s="49">
        <f>H89+(H89*Assumptions!$B$4)</f>
        <v>1.7946755512224841</v>
      </c>
      <c r="I90" s="21">
        <f t="shared" si="9"/>
        <v>0</v>
      </c>
    </row>
    <row r="91" spans="1:9" x14ac:dyDescent="0.25">
      <c r="A91" s="19">
        <v>18</v>
      </c>
      <c r="B91" s="13">
        <v>0</v>
      </c>
      <c r="C91" s="13">
        <v>0</v>
      </c>
      <c r="D91" s="12">
        <f>B91*Assumptions!$B$3</f>
        <v>0</v>
      </c>
      <c r="E91" s="12">
        <f>C91*Assumptions!$B$3</f>
        <v>0</v>
      </c>
      <c r="F91" s="12">
        <f t="shared" si="7"/>
        <v>0</v>
      </c>
      <c r="G91" s="20">
        <f t="shared" si="8"/>
        <v>0</v>
      </c>
      <c r="H91" s="49">
        <f>H90+(H90*Assumptions!$B$4)</f>
        <v>1.857489195515271</v>
      </c>
      <c r="I91" s="21">
        <f t="shared" si="9"/>
        <v>0</v>
      </c>
    </row>
    <row r="92" spans="1:9" x14ac:dyDescent="0.25">
      <c r="A92" s="19">
        <v>19</v>
      </c>
      <c r="B92" s="13">
        <v>0</v>
      </c>
      <c r="C92" s="13">
        <v>0</v>
      </c>
      <c r="D92" s="12">
        <f>B92*Assumptions!$B$3</f>
        <v>0</v>
      </c>
      <c r="E92" s="12">
        <f>C92*Assumptions!$B$3</f>
        <v>0</v>
      </c>
      <c r="F92" s="12">
        <f t="shared" si="7"/>
        <v>0</v>
      </c>
      <c r="G92" s="20">
        <f t="shared" si="8"/>
        <v>0</v>
      </c>
      <c r="H92" s="49">
        <f>H91+(H91*Assumptions!$B$4)</f>
        <v>1.9225013173583054</v>
      </c>
      <c r="I92" s="21">
        <f t="shared" si="9"/>
        <v>0</v>
      </c>
    </row>
    <row r="93" spans="1:9" x14ac:dyDescent="0.25">
      <c r="A93" s="19">
        <v>20</v>
      </c>
      <c r="B93" s="13">
        <v>0.7</v>
      </c>
      <c r="C93" s="13">
        <v>0.7</v>
      </c>
      <c r="D93" s="12">
        <f>B93*Assumptions!$B$3</f>
        <v>489.99999999999994</v>
      </c>
      <c r="E93" s="12">
        <f>C93*Assumptions!$B$3</f>
        <v>489.99999999999994</v>
      </c>
      <c r="F93" s="12">
        <f t="shared" si="7"/>
        <v>979.99999999999989</v>
      </c>
      <c r="G93" s="20">
        <f t="shared" si="8"/>
        <v>1371.9999999999998</v>
      </c>
      <c r="H93" s="49">
        <f>H92+(H92*Assumptions!$B$4)</f>
        <v>1.989788863465846</v>
      </c>
      <c r="I93" s="21">
        <f t="shared" si="9"/>
        <v>2729.9903206751405</v>
      </c>
    </row>
    <row r="94" spans="1:9" x14ac:dyDescent="0.25">
      <c r="A94" s="19">
        <v>21</v>
      </c>
      <c r="B94" s="13">
        <v>0</v>
      </c>
      <c r="C94" s="13">
        <v>0</v>
      </c>
      <c r="D94" s="12">
        <f>B94*Assumptions!$B$3</f>
        <v>0</v>
      </c>
      <c r="E94" s="12">
        <f>C94*Assumptions!$B$3</f>
        <v>0</v>
      </c>
      <c r="F94" s="12">
        <f t="shared" si="7"/>
        <v>0</v>
      </c>
      <c r="G94" s="20">
        <f t="shared" si="8"/>
        <v>0</v>
      </c>
      <c r="H94" s="49">
        <f>H93+(H93*Assumptions!$B$4)</f>
        <v>2.0594314736871508</v>
      </c>
      <c r="I94" s="21">
        <f t="shared" si="9"/>
        <v>0</v>
      </c>
    </row>
    <row r="95" spans="1:9" x14ac:dyDescent="0.25">
      <c r="A95" s="19">
        <v>22</v>
      </c>
      <c r="B95" s="13">
        <v>0</v>
      </c>
      <c r="C95" s="13">
        <v>0</v>
      </c>
      <c r="D95" s="12">
        <f>B95*Assumptions!$B$3</f>
        <v>0</v>
      </c>
      <c r="E95" s="12">
        <f>C95*Assumptions!$B$3</f>
        <v>0</v>
      </c>
      <c r="F95" s="12">
        <f t="shared" si="7"/>
        <v>0</v>
      </c>
      <c r="G95" s="20">
        <f t="shared" si="8"/>
        <v>0</v>
      </c>
      <c r="H95" s="49">
        <f>H94+(H94*Assumptions!$B$4)</f>
        <v>2.1315115752662011</v>
      </c>
      <c r="I95" s="21">
        <f t="shared" si="9"/>
        <v>0</v>
      </c>
    </row>
    <row r="96" spans="1:9" x14ac:dyDescent="0.25">
      <c r="A96" s="19">
        <v>23</v>
      </c>
      <c r="B96" s="13">
        <v>0</v>
      </c>
      <c r="C96" s="13">
        <v>0</v>
      </c>
      <c r="D96" s="12">
        <f>B96*Assumptions!$B$3</f>
        <v>0</v>
      </c>
      <c r="E96" s="12">
        <f>C96*Assumptions!$B$3</f>
        <v>0</v>
      </c>
      <c r="F96" s="12">
        <f t="shared" si="7"/>
        <v>0</v>
      </c>
      <c r="G96" s="20">
        <f t="shared" si="8"/>
        <v>0</v>
      </c>
      <c r="H96" s="49">
        <f>H95+(H95*Assumptions!$B$4)</f>
        <v>2.2061144804005179</v>
      </c>
      <c r="I96" s="21">
        <f t="shared" si="9"/>
        <v>0</v>
      </c>
    </row>
    <row r="97" spans="1:9" x14ac:dyDescent="0.25">
      <c r="A97" s="19">
        <v>24</v>
      </c>
      <c r="B97" s="13">
        <v>0</v>
      </c>
      <c r="C97" s="13">
        <v>0</v>
      </c>
      <c r="D97" s="12">
        <f>B97*Assumptions!$B$3</f>
        <v>0</v>
      </c>
      <c r="E97" s="12">
        <f>C97*Assumptions!$B$3</f>
        <v>0</v>
      </c>
      <c r="F97" s="12">
        <f t="shared" si="7"/>
        <v>0</v>
      </c>
      <c r="G97" s="20">
        <f t="shared" si="8"/>
        <v>0</v>
      </c>
      <c r="H97" s="49">
        <f>H96+(H96*Assumptions!$B$4)</f>
        <v>2.2833284872145363</v>
      </c>
      <c r="I97" s="21">
        <f t="shared" si="9"/>
        <v>0</v>
      </c>
    </row>
    <row r="98" spans="1:9" x14ac:dyDescent="0.25">
      <c r="A98" s="19">
        <v>25</v>
      </c>
      <c r="B98" s="13">
        <v>0.7</v>
      </c>
      <c r="C98" s="13">
        <v>1.4</v>
      </c>
      <c r="D98" s="12">
        <f>B98*Assumptions!$B$3</f>
        <v>489.99999999999994</v>
      </c>
      <c r="E98" s="12">
        <f>C98*Assumptions!$B$3</f>
        <v>979.99999999999989</v>
      </c>
      <c r="F98" s="12">
        <f t="shared" si="7"/>
        <v>1469.9999999999998</v>
      </c>
      <c r="G98" s="20">
        <f t="shared" si="8"/>
        <v>2057.9999999999995</v>
      </c>
      <c r="H98" s="49">
        <f>H97+(H97*Assumptions!$B$4)</f>
        <v>2.3632449842670451</v>
      </c>
      <c r="I98" s="21">
        <f t="shared" si="9"/>
        <v>4863.5581776215777</v>
      </c>
    </row>
    <row r="99" spans="1:9" x14ac:dyDescent="0.25">
      <c r="A99" s="19">
        <v>26</v>
      </c>
      <c r="B99" s="13">
        <v>0</v>
      </c>
      <c r="C99" s="13">
        <v>0</v>
      </c>
      <c r="D99" s="12">
        <f>B99*Assumptions!$B$3</f>
        <v>0</v>
      </c>
      <c r="E99" s="12">
        <f>C99*Assumptions!$B$3</f>
        <v>0</v>
      </c>
      <c r="F99" s="12">
        <f t="shared" si="7"/>
        <v>0</v>
      </c>
      <c r="G99" s="20">
        <f t="shared" si="8"/>
        <v>0</v>
      </c>
      <c r="H99" s="49">
        <f>H98+(H98*Assumptions!$B$4)</f>
        <v>2.4459585587163919</v>
      </c>
      <c r="I99" s="21">
        <f t="shared" si="9"/>
        <v>0</v>
      </c>
    </row>
    <row r="100" spans="1:9" x14ac:dyDescent="0.25">
      <c r="A100" s="19">
        <v>27</v>
      </c>
      <c r="B100" s="13">
        <v>0</v>
      </c>
      <c r="C100" s="13">
        <v>0</v>
      </c>
      <c r="D100" s="12">
        <f>B100*Assumptions!$B$3</f>
        <v>0</v>
      </c>
      <c r="E100" s="12">
        <f>C100*Assumptions!$B$3</f>
        <v>0</v>
      </c>
      <c r="F100" s="12">
        <f t="shared" si="7"/>
        <v>0</v>
      </c>
      <c r="G100" s="20">
        <f t="shared" si="8"/>
        <v>0</v>
      </c>
      <c r="H100" s="49">
        <f>H99+(H99*Assumptions!$B$4)</f>
        <v>2.5315671082714655</v>
      </c>
      <c r="I100" s="21">
        <f t="shared" si="9"/>
        <v>0</v>
      </c>
    </row>
    <row r="101" spans="1:9" x14ac:dyDescent="0.25">
      <c r="A101" s="19">
        <v>28</v>
      </c>
      <c r="B101" s="13">
        <v>0</v>
      </c>
      <c r="C101" s="13">
        <v>0</v>
      </c>
      <c r="D101" s="12">
        <f>B101*Assumptions!$B$3</f>
        <v>0</v>
      </c>
      <c r="E101" s="12">
        <f>C101*Assumptions!$B$3</f>
        <v>0</v>
      </c>
      <c r="F101" s="12">
        <f t="shared" si="7"/>
        <v>0</v>
      </c>
      <c r="G101" s="20">
        <f t="shared" si="8"/>
        <v>0</v>
      </c>
      <c r="H101" s="49">
        <f>H100+(H100*Assumptions!$B$4)</f>
        <v>2.6201719570609669</v>
      </c>
      <c r="I101" s="21">
        <f t="shared" si="9"/>
        <v>0</v>
      </c>
    </row>
    <row r="102" spans="1:9" x14ac:dyDescent="0.25">
      <c r="A102" s="19">
        <v>29</v>
      </c>
      <c r="B102" s="13">
        <v>0</v>
      </c>
      <c r="C102" s="13">
        <v>0</v>
      </c>
      <c r="D102" s="12">
        <f>B102*Assumptions!$B$3</f>
        <v>0</v>
      </c>
      <c r="E102" s="12">
        <f>C102*Assumptions!$B$3</f>
        <v>0</v>
      </c>
      <c r="F102" s="12">
        <f t="shared" si="7"/>
        <v>0</v>
      </c>
      <c r="G102" s="20">
        <f t="shared" si="8"/>
        <v>0</v>
      </c>
      <c r="H102" s="49">
        <f>H101+(H101*Assumptions!$B$4)</f>
        <v>2.7118779755581008</v>
      </c>
      <c r="I102" s="21">
        <f t="shared" si="9"/>
        <v>0</v>
      </c>
    </row>
    <row r="103" spans="1:9" x14ac:dyDescent="0.25">
      <c r="A103" s="19">
        <v>30</v>
      </c>
      <c r="B103" s="13">
        <v>0.7</v>
      </c>
      <c r="C103" s="13">
        <v>0.7</v>
      </c>
      <c r="D103" s="12">
        <f>B103*Assumptions!$B$3</f>
        <v>489.99999999999994</v>
      </c>
      <c r="E103" s="12">
        <f>C103*Assumptions!$B$3</f>
        <v>489.99999999999994</v>
      </c>
      <c r="F103" s="12">
        <f t="shared" si="7"/>
        <v>979.99999999999989</v>
      </c>
      <c r="G103" s="20">
        <f t="shared" si="8"/>
        <v>1371.9999999999998</v>
      </c>
      <c r="H103" s="49">
        <f>H102+(H102*Assumptions!$B$4)</f>
        <v>2.8067937047026343</v>
      </c>
      <c r="I103" s="21">
        <f t="shared" si="9"/>
        <v>3850.9209628520139</v>
      </c>
    </row>
    <row r="104" spans="1:9" x14ac:dyDescent="0.25">
      <c r="A104" s="23" t="s">
        <v>11</v>
      </c>
      <c r="B104" s="24">
        <f>SUM(B73:B103)</f>
        <v>6.3000000000000007</v>
      </c>
      <c r="C104" s="24">
        <f t="shared" ref="C104" si="10">SUM(C73:C103)</f>
        <v>5.6000000000000005</v>
      </c>
      <c r="D104" s="25">
        <f>B104*Assumptions!$B$3</f>
        <v>4410.0000000000009</v>
      </c>
      <c r="E104" s="25">
        <f>C104*Assumptions!$B$3</f>
        <v>3920.0000000000005</v>
      </c>
      <c r="F104" s="25">
        <f t="shared" si="7"/>
        <v>8330.0000000000018</v>
      </c>
      <c r="G104" s="26">
        <f>SUM(G73:G103)</f>
        <v>11661.999999999998</v>
      </c>
      <c r="H104" s="24"/>
      <c r="I104" s="31">
        <f>SUM(I73:I103)</f>
        <v>20613.774928006373</v>
      </c>
    </row>
  </sheetData>
  <mergeCells count="1">
    <mergeCell ref="A71:E7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77CE1-5424-440D-ABBF-EB90B1B8CDFA}">
  <dimension ref="A1:L104"/>
  <sheetViews>
    <sheetView zoomScale="70" zoomScaleNormal="70" workbookViewId="0">
      <selection activeCell="E17" sqref="E17"/>
    </sheetView>
  </sheetViews>
  <sheetFormatPr defaultColWidth="8.75" defaultRowHeight="15.75" x14ac:dyDescent="0.25"/>
  <cols>
    <col min="1" max="1" width="14.75" style="13" customWidth="1"/>
    <col min="2" max="2" width="12.25" style="13" bestFit="1" customWidth="1"/>
    <col min="3" max="3" width="9.375" style="13" customWidth="1"/>
    <col min="4" max="4" width="10.25" style="13" customWidth="1"/>
    <col min="5" max="5" width="11.875" style="13" customWidth="1"/>
    <col min="6" max="6" width="10.375" style="13" bestFit="1" customWidth="1"/>
    <col min="7" max="7" width="15.25" style="13" customWidth="1"/>
    <col min="8" max="8" width="8.75" style="13" customWidth="1"/>
    <col min="9" max="9" width="10.125" style="13" bestFit="1" customWidth="1"/>
    <col min="10" max="11" width="12" style="13" bestFit="1" customWidth="1"/>
    <col min="12" max="13" width="8.75" style="13"/>
    <col min="14" max="14" width="13.125" style="13" bestFit="1" customWidth="1"/>
    <col min="15" max="16384" width="8.75" style="13"/>
  </cols>
  <sheetData>
    <row r="1" spans="1:12" ht="23.25" x14ac:dyDescent="0.25">
      <c r="A1" s="17" t="s">
        <v>45</v>
      </c>
      <c r="B1" s="18"/>
      <c r="C1" s="18"/>
      <c r="D1" s="18"/>
      <c r="E1" s="18"/>
      <c r="F1" s="18"/>
      <c r="G1" s="18"/>
      <c r="H1" s="18"/>
      <c r="I1" s="18"/>
      <c r="J1" s="18"/>
      <c r="K1" s="18"/>
      <c r="L1" s="12"/>
    </row>
    <row r="2" spans="1:12" ht="48.6" customHeight="1" x14ac:dyDescent="0.25">
      <c r="A2" s="14" t="s">
        <v>35</v>
      </c>
      <c r="B2" s="15" t="s">
        <v>0</v>
      </c>
      <c r="C2" s="15" t="s">
        <v>1</v>
      </c>
      <c r="D2" s="15" t="s">
        <v>2</v>
      </c>
      <c r="E2" s="15" t="s">
        <v>3</v>
      </c>
      <c r="F2" s="15" t="s">
        <v>4</v>
      </c>
      <c r="G2" s="15" t="s">
        <v>33</v>
      </c>
      <c r="H2" s="15" t="s">
        <v>5</v>
      </c>
      <c r="I2" s="16" t="s">
        <v>6</v>
      </c>
      <c r="L2" s="12"/>
    </row>
    <row r="3" spans="1:12" ht="31.9" customHeight="1" x14ac:dyDescent="0.25">
      <c r="A3" s="28" t="s">
        <v>36</v>
      </c>
      <c r="B3" s="13">
        <v>0.5</v>
      </c>
      <c r="C3" s="13">
        <v>0</v>
      </c>
      <c r="D3" s="12">
        <f>B3*Assumptions!$B$3</f>
        <v>350</v>
      </c>
      <c r="E3" s="12">
        <f>C3*Assumptions!$B$3</f>
        <v>0</v>
      </c>
      <c r="F3" s="20">
        <f t="shared" ref="F3:F33" si="0">SUM(D3:E3)</f>
        <v>350</v>
      </c>
      <c r="G3" s="20">
        <f>F3*1.4</f>
        <v>489.99999999999994</v>
      </c>
      <c r="H3" s="13">
        <v>1</v>
      </c>
      <c r="I3" s="21">
        <f t="shared" ref="I3:I33" si="1">G3*H3</f>
        <v>489.99999999999994</v>
      </c>
    </row>
    <row r="4" spans="1:12" x14ac:dyDescent="0.25">
      <c r="A4" s="19">
        <v>1</v>
      </c>
      <c r="B4" s="13">
        <v>0.5</v>
      </c>
      <c r="C4" s="13">
        <v>0</v>
      </c>
      <c r="D4" s="12">
        <f>B4*Assumptions!$B$3</f>
        <v>350</v>
      </c>
      <c r="E4" s="12">
        <f>C4*Assumptions!$B$3</f>
        <v>0</v>
      </c>
      <c r="F4" s="20">
        <f t="shared" si="0"/>
        <v>350</v>
      </c>
      <c r="G4" s="20">
        <f t="shared" ref="G4:G33" si="2">F4*1.4</f>
        <v>489.99999999999994</v>
      </c>
      <c r="H4" s="13">
        <f>H3+(H3*Assumptions!$B$4)</f>
        <v>1.0349999999999999</v>
      </c>
      <c r="I4" s="21">
        <f t="shared" si="1"/>
        <v>507.14999999999992</v>
      </c>
    </row>
    <row r="5" spans="1:12" x14ac:dyDescent="0.25">
      <c r="A5" s="19">
        <v>2</v>
      </c>
      <c r="B5" s="13">
        <v>0</v>
      </c>
      <c r="C5" s="13">
        <v>0</v>
      </c>
      <c r="D5" s="12">
        <f>B5*Assumptions!$B$3</f>
        <v>0</v>
      </c>
      <c r="E5" s="12">
        <f>C5*Assumptions!$B$3</f>
        <v>0</v>
      </c>
      <c r="F5" s="20">
        <f t="shared" si="0"/>
        <v>0</v>
      </c>
      <c r="G5" s="20">
        <f t="shared" si="2"/>
        <v>0</v>
      </c>
      <c r="H5" s="49">
        <f>H4+(H4*Assumptions!$B$4)</f>
        <v>1.0712249999999999</v>
      </c>
      <c r="I5" s="22">
        <f t="shared" si="1"/>
        <v>0</v>
      </c>
    </row>
    <row r="6" spans="1:12" x14ac:dyDescent="0.25">
      <c r="A6" s="19">
        <v>3</v>
      </c>
      <c r="B6" s="13">
        <v>0.5</v>
      </c>
      <c r="C6" s="13">
        <v>0</v>
      </c>
      <c r="D6" s="12">
        <f>B6*Assumptions!$B$3</f>
        <v>350</v>
      </c>
      <c r="E6" s="12">
        <f>C6*Assumptions!$B$3</f>
        <v>0</v>
      </c>
      <c r="F6" s="20">
        <f t="shared" si="0"/>
        <v>350</v>
      </c>
      <c r="G6" s="20">
        <f t="shared" si="2"/>
        <v>489.99999999999994</v>
      </c>
      <c r="H6" s="49">
        <f>H5+(H5*Assumptions!$B$4)</f>
        <v>1.108717875</v>
      </c>
      <c r="I6" s="21">
        <f t="shared" si="1"/>
        <v>543.27175874999989</v>
      </c>
    </row>
    <row r="7" spans="1:12" x14ac:dyDescent="0.25">
      <c r="A7" s="19">
        <v>4</v>
      </c>
      <c r="B7" s="13">
        <v>0</v>
      </c>
      <c r="C7" s="13">
        <v>0</v>
      </c>
      <c r="D7" s="12">
        <f>B7*Assumptions!$B$3</f>
        <v>0</v>
      </c>
      <c r="E7" s="12">
        <f>C7*Assumptions!$B$3</f>
        <v>0</v>
      </c>
      <c r="F7" s="20">
        <f t="shared" si="0"/>
        <v>0</v>
      </c>
      <c r="G7" s="20">
        <f t="shared" si="2"/>
        <v>0</v>
      </c>
      <c r="H7" s="49">
        <f>H6+(H6*Assumptions!$B$4)</f>
        <v>1.1475230006249999</v>
      </c>
      <c r="I7" s="22">
        <f t="shared" si="1"/>
        <v>0</v>
      </c>
    </row>
    <row r="8" spans="1:12" x14ac:dyDescent="0.25">
      <c r="A8" s="19">
        <v>5</v>
      </c>
      <c r="B8" s="13">
        <v>0.5</v>
      </c>
      <c r="C8" s="13">
        <v>0.5</v>
      </c>
      <c r="D8" s="12">
        <f>B8*Assumptions!$B$3</f>
        <v>350</v>
      </c>
      <c r="E8" s="12">
        <f>C8*Assumptions!$B$3</f>
        <v>350</v>
      </c>
      <c r="F8" s="20">
        <f t="shared" si="0"/>
        <v>700</v>
      </c>
      <c r="G8" s="20">
        <f t="shared" si="2"/>
        <v>979.99999999999989</v>
      </c>
      <c r="H8" s="49">
        <f>H7+(H7*Assumptions!$B$4)</f>
        <v>1.1876863056468749</v>
      </c>
      <c r="I8" s="21">
        <f t="shared" si="1"/>
        <v>1163.9325795339373</v>
      </c>
    </row>
    <row r="9" spans="1:12" x14ac:dyDescent="0.25">
      <c r="A9" s="19">
        <v>6</v>
      </c>
      <c r="B9" s="13">
        <v>0</v>
      </c>
      <c r="C9" s="13">
        <v>0</v>
      </c>
      <c r="D9" s="12">
        <f>B9*Assumptions!$B$3</f>
        <v>0</v>
      </c>
      <c r="E9" s="12">
        <f>C9*Assumptions!$B$3</f>
        <v>0</v>
      </c>
      <c r="F9" s="20">
        <f t="shared" si="0"/>
        <v>0</v>
      </c>
      <c r="G9" s="20">
        <f t="shared" si="2"/>
        <v>0</v>
      </c>
      <c r="H9" s="49">
        <f>H8+(H8*Assumptions!$B$4)</f>
        <v>1.2292553263445156</v>
      </c>
      <c r="I9" s="22">
        <f t="shared" si="1"/>
        <v>0</v>
      </c>
    </row>
    <row r="10" spans="1:12" x14ac:dyDescent="0.25">
      <c r="A10" s="19">
        <v>7</v>
      </c>
      <c r="B10" s="13">
        <v>0</v>
      </c>
      <c r="C10" s="13">
        <v>0</v>
      </c>
      <c r="D10" s="12">
        <f>B10*Assumptions!$B$3</f>
        <v>0</v>
      </c>
      <c r="E10" s="12">
        <f>C10*Assumptions!$B$3</f>
        <v>0</v>
      </c>
      <c r="F10" s="20">
        <f t="shared" si="0"/>
        <v>0</v>
      </c>
      <c r="G10" s="20">
        <f t="shared" si="2"/>
        <v>0</v>
      </c>
      <c r="H10" s="49">
        <f>H9+(H9*Assumptions!$B$4)</f>
        <v>1.2722792627665738</v>
      </c>
      <c r="I10" s="22">
        <f t="shared" si="1"/>
        <v>0</v>
      </c>
    </row>
    <row r="11" spans="1:12" x14ac:dyDescent="0.25">
      <c r="A11" s="19">
        <v>8</v>
      </c>
      <c r="B11" s="13">
        <v>0</v>
      </c>
      <c r="C11" s="13">
        <v>0</v>
      </c>
      <c r="D11" s="12">
        <f>B11*Assumptions!$B$3</f>
        <v>0</v>
      </c>
      <c r="E11" s="12">
        <f>C11*Assumptions!$B$3</f>
        <v>0</v>
      </c>
      <c r="F11" s="20">
        <f t="shared" si="0"/>
        <v>0</v>
      </c>
      <c r="G11" s="20">
        <f t="shared" si="2"/>
        <v>0</v>
      </c>
      <c r="H11" s="49">
        <f>H10+(H10*Assumptions!$B$4)</f>
        <v>1.3168090369634038</v>
      </c>
      <c r="I11" s="22">
        <f t="shared" si="1"/>
        <v>0</v>
      </c>
    </row>
    <row r="12" spans="1:12" x14ac:dyDescent="0.25">
      <c r="A12" s="19">
        <v>9</v>
      </c>
      <c r="B12" s="13">
        <v>0</v>
      </c>
      <c r="C12" s="13">
        <v>0</v>
      </c>
      <c r="D12" s="12">
        <f>B12*Assumptions!$B$3</f>
        <v>0</v>
      </c>
      <c r="E12" s="12">
        <f>C12*Assumptions!$B$3</f>
        <v>0</v>
      </c>
      <c r="F12" s="20">
        <f t="shared" si="0"/>
        <v>0</v>
      </c>
      <c r="G12" s="20">
        <f t="shared" si="2"/>
        <v>0</v>
      </c>
      <c r="H12" s="49">
        <f>H11+(H11*Assumptions!$B$4)</f>
        <v>1.3628973532571229</v>
      </c>
      <c r="I12" s="22">
        <f t="shared" si="1"/>
        <v>0</v>
      </c>
    </row>
    <row r="13" spans="1:12" x14ac:dyDescent="0.25">
      <c r="A13" s="19">
        <v>10</v>
      </c>
      <c r="B13" s="13">
        <v>0.5</v>
      </c>
      <c r="C13" s="13">
        <v>0</v>
      </c>
      <c r="D13" s="12">
        <f>B13*Assumptions!$B$3</f>
        <v>350</v>
      </c>
      <c r="E13" s="12">
        <f>C13*Assumptions!$B$3</f>
        <v>0</v>
      </c>
      <c r="F13" s="20">
        <f t="shared" si="0"/>
        <v>350</v>
      </c>
      <c r="G13" s="20">
        <f t="shared" si="2"/>
        <v>489.99999999999994</v>
      </c>
      <c r="H13" s="49">
        <f>H12+(H12*Assumptions!$B$4)</f>
        <v>1.4105987606211223</v>
      </c>
      <c r="I13" s="21">
        <f t="shared" si="1"/>
        <v>691.19339270434989</v>
      </c>
    </row>
    <row r="14" spans="1:12" x14ac:dyDescent="0.25">
      <c r="A14" s="19">
        <v>11</v>
      </c>
      <c r="B14" s="13">
        <v>0</v>
      </c>
      <c r="C14" s="13">
        <v>0</v>
      </c>
      <c r="D14" s="12">
        <f>B14*Assumptions!$B$3</f>
        <v>0</v>
      </c>
      <c r="E14" s="12">
        <f>C14*Assumptions!$B$3</f>
        <v>0</v>
      </c>
      <c r="F14" s="20">
        <f t="shared" si="0"/>
        <v>0</v>
      </c>
      <c r="G14" s="20">
        <f t="shared" si="2"/>
        <v>0</v>
      </c>
      <c r="H14" s="49">
        <f>H13+(H13*Assumptions!$B$4)</f>
        <v>1.4599697172428616</v>
      </c>
      <c r="I14" s="22">
        <f t="shared" si="1"/>
        <v>0</v>
      </c>
    </row>
    <row r="15" spans="1:12" x14ac:dyDescent="0.25">
      <c r="A15" s="19">
        <v>12</v>
      </c>
      <c r="B15" s="13">
        <v>0</v>
      </c>
      <c r="C15" s="13">
        <v>0</v>
      </c>
      <c r="D15" s="12">
        <f>B15*Assumptions!$B$3</f>
        <v>0</v>
      </c>
      <c r="E15" s="12">
        <f>C15*Assumptions!$B$3</f>
        <v>0</v>
      </c>
      <c r="F15" s="20">
        <f t="shared" si="0"/>
        <v>0</v>
      </c>
      <c r="G15" s="20">
        <f t="shared" si="2"/>
        <v>0</v>
      </c>
      <c r="H15" s="49">
        <f>H14+(H14*Assumptions!$B$4)</f>
        <v>1.5110686573463619</v>
      </c>
      <c r="I15" s="22">
        <f t="shared" si="1"/>
        <v>0</v>
      </c>
    </row>
    <row r="16" spans="1:12" x14ac:dyDescent="0.25">
      <c r="A16" s="19">
        <v>13</v>
      </c>
      <c r="B16" s="13">
        <v>0</v>
      </c>
      <c r="C16" s="13">
        <v>0</v>
      </c>
      <c r="D16" s="12">
        <f>B16*Assumptions!$B$3</f>
        <v>0</v>
      </c>
      <c r="E16" s="12">
        <f>C16*Assumptions!$B$3</f>
        <v>0</v>
      </c>
      <c r="F16" s="20">
        <f t="shared" si="0"/>
        <v>0</v>
      </c>
      <c r="G16" s="20">
        <f t="shared" si="2"/>
        <v>0</v>
      </c>
      <c r="H16" s="49">
        <f>H15+(H15*Assumptions!$B$4)</f>
        <v>1.5639560603534846</v>
      </c>
      <c r="I16" s="22">
        <f t="shared" si="1"/>
        <v>0</v>
      </c>
    </row>
    <row r="17" spans="1:9" x14ac:dyDescent="0.25">
      <c r="A17" s="19">
        <v>14</v>
      </c>
      <c r="B17" s="13">
        <v>0</v>
      </c>
      <c r="C17" s="13">
        <v>0</v>
      </c>
      <c r="D17" s="12">
        <f>B17*Assumptions!$B$3</f>
        <v>0</v>
      </c>
      <c r="E17" s="12">
        <f>C17*Assumptions!$B$3</f>
        <v>0</v>
      </c>
      <c r="F17" s="20">
        <f t="shared" si="0"/>
        <v>0</v>
      </c>
      <c r="G17" s="20">
        <f t="shared" si="2"/>
        <v>0</v>
      </c>
      <c r="H17" s="49">
        <f>H16+(H16*Assumptions!$B$4)</f>
        <v>1.6186945224658564</v>
      </c>
      <c r="I17" s="22">
        <f t="shared" si="1"/>
        <v>0</v>
      </c>
    </row>
    <row r="18" spans="1:9" x14ac:dyDescent="0.25">
      <c r="A18" s="19">
        <v>15</v>
      </c>
      <c r="B18" s="13">
        <v>0.5</v>
      </c>
      <c r="C18" s="13">
        <v>1</v>
      </c>
      <c r="D18" s="12">
        <f>B18*Assumptions!$B$3</f>
        <v>350</v>
      </c>
      <c r="E18" s="12">
        <f>C18*Assumptions!$B$3</f>
        <v>700</v>
      </c>
      <c r="F18" s="20">
        <f t="shared" si="0"/>
        <v>1050</v>
      </c>
      <c r="G18" s="20">
        <f t="shared" si="2"/>
        <v>1470</v>
      </c>
      <c r="H18" s="49">
        <f>H17+(H17*Assumptions!$B$4)</f>
        <v>1.6753488307521613</v>
      </c>
      <c r="I18" s="21">
        <f t="shared" si="1"/>
        <v>2462.7627812056771</v>
      </c>
    </row>
    <row r="19" spans="1:9" x14ac:dyDescent="0.25">
      <c r="A19" s="19">
        <v>16</v>
      </c>
      <c r="B19" s="13">
        <v>0</v>
      </c>
      <c r="C19" s="13">
        <v>0</v>
      </c>
      <c r="D19" s="12">
        <f>B19*Assumptions!$B$3</f>
        <v>0</v>
      </c>
      <c r="E19" s="12">
        <f>C19*Assumptions!$B$3</f>
        <v>0</v>
      </c>
      <c r="F19" s="20">
        <f t="shared" si="0"/>
        <v>0</v>
      </c>
      <c r="G19" s="20">
        <f t="shared" si="2"/>
        <v>0</v>
      </c>
      <c r="H19" s="49">
        <f>H18+(H18*Assumptions!$B$4)</f>
        <v>1.733986039828487</v>
      </c>
      <c r="I19" s="22">
        <f t="shared" si="1"/>
        <v>0</v>
      </c>
    </row>
    <row r="20" spans="1:9" x14ac:dyDescent="0.25">
      <c r="A20" s="19">
        <v>17</v>
      </c>
      <c r="B20" s="13">
        <v>0</v>
      </c>
      <c r="C20" s="13">
        <v>0</v>
      </c>
      <c r="D20" s="12">
        <f>B20*Assumptions!$B$3</f>
        <v>0</v>
      </c>
      <c r="E20" s="12">
        <f>C20*Assumptions!$B$3</f>
        <v>0</v>
      </c>
      <c r="F20" s="20">
        <f t="shared" si="0"/>
        <v>0</v>
      </c>
      <c r="G20" s="20">
        <f t="shared" si="2"/>
        <v>0</v>
      </c>
      <c r="H20" s="49">
        <f>H19+(H19*Assumptions!$B$4)</f>
        <v>1.7946755512224841</v>
      </c>
      <c r="I20" s="22">
        <f t="shared" si="1"/>
        <v>0</v>
      </c>
    </row>
    <row r="21" spans="1:9" x14ac:dyDescent="0.25">
      <c r="A21" s="19">
        <v>18</v>
      </c>
      <c r="B21" s="13">
        <v>0</v>
      </c>
      <c r="C21" s="13">
        <v>0</v>
      </c>
      <c r="D21" s="12">
        <f>B21*Assumptions!$B$3</f>
        <v>0</v>
      </c>
      <c r="E21" s="12">
        <f>C21*Assumptions!$B$3</f>
        <v>0</v>
      </c>
      <c r="F21" s="20">
        <f t="shared" si="0"/>
        <v>0</v>
      </c>
      <c r="G21" s="20">
        <f t="shared" si="2"/>
        <v>0</v>
      </c>
      <c r="H21" s="49">
        <f>H20+(H20*Assumptions!$B$4)</f>
        <v>1.857489195515271</v>
      </c>
      <c r="I21" s="22">
        <f t="shared" si="1"/>
        <v>0</v>
      </c>
    </row>
    <row r="22" spans="1:9" x14ac:dyDescent="0.25">
      <c r="A22" s="19">
        <v>19</v>
      </c>
      <c r="B22" s="13">
        <v>0</v>
      </c>
      <c r="C22" s="13">
        <v>0</v>
      </c>
      <c r="D22" s="12">
        <f>B22*Assumptions!$B$3</f>
        <v>0</v>
      </c>
      <c r="E22" s="12">
        <f>C22*Assumptions!$B$3</f>
        <v>0</v>
      </c>
      <c r="F22" s="20">
        <f t="shared" si="0"/>
        <v>0</v>
      </c>
      <c r="G22" s="20">
        <f t="shared" si="2"/>
        <v>0</v>
      </c>
      <c r="H22" s="49">
        <f>H21+(H21*Assumptions!$B$4)</f>
        <v>1.9225013173583054</v>
      </c>
      <c r="I22" s="22">
        <f t="shared" si="1"/>
        <v>0</v>
      </c>
    </row>
    <row r="23" spans="1:9" x14ac:dyDescent="0.25">
      <c r="A23" s="19">
        <v>20</v>
      </c>
      <c r="B23" s="13">
        <v>0.5</v>
      </c>
      <c r="C23" s="13">
        <v>0</v>
      </c>
      <c r="D23" s="12">
        <f>B23*Assumptions!$B$3</f>
        <v>350</v>
      </c>
      <c r="E23" s="12">
        <f>C23*Assumptions!$B$3</f>
        <v>0</v>
      </c>
      <c r="F23" s="20">
        <f t="shared" si="0"/>
        <v>350</v>
      </c>
      <c r="G23" s="20">
        <f t="shared" si="2"/>
        <v>489.99999999999994</v>
      </c>
      <c r="H23" s="49">
        <f>H22+(H22*Assumptions!$B$4)</f>
        <v>1.989788863465846</v>
      </c>
      <c r="I23" s="21">
        <f t="shared" si="1"/>
        <v>974.9965430982644</v>
      </c>
    </row>
    <row r="24" spans="1:9" x14ac:dyDescent="0.25">
      <c r="A24" s="19">
        <v>21</v>
      </c>
      <c r="B24" s="13">
        <v>0</v>
      </c>
      <c r="C24" s="13">
        <v>0</v>
      </c>
      <c r="D24" s="12">
        <f>B24*Assumptions!$B$3</f>
        <v>0</v>
      </c>
      <c r="E24" s="12">
        <f>C24*Assumptions!$B$3</f>
        <v>0</v>
      </c>
      <c r="F24" s="20">
        <f t="shared" si="0"/>
        <v>0</v>
      </c>
      <c r="G24" s="20">
        <f t="shared" si="2"/>
        <v>0</v>
      </c>
      <c r="H24" s="49">
        <f>H23+(H23*Assumptions!$B$4)</f>
        <v>2.0594314736871508</v>
      </c>
      <c r="I24" s="22">
        <f t="shared" si="1"/>
        <v>0</v>
      </c>
    </row>
    <row r="25" spans="1:9" x14ac:dyDescent="0.25">
      <c r="A25" s="19">
        <v>22</v>
      </c>
      <c r="B25" s="13">
        <v>0</v>
      </c>
      <c r="C25" s="13">
        <v>0</v>
      </c>
      <c r="D25" s="12">
        <f>B25*Assumptions!$B$3</f>
        <v>0</v>
      </c>
      <c r="E25" s="12">
        <f>C25*Assumptions!$B$3</f>
        <v>0</v>
      </c>
      <c r="F25" s="20">
        <f t="shared" si="0"/>
        <v>0</v>
      </c>
      <c r="G25" s="20">
        <f t="shared" si="2"/>
        <v>0</v>
      </c>
      <c r="H25" s="49">
        <f>H24+(H24*Assumptions!$B$4)</f>
        <v>2.1315115752662011</v>
      </c>
      <c r="I25" s="22">
        <f t="shared" si="1"/>
        <v>0</v>
      </c>
    </row>
    <row r="26" spans="1:9" x14ac:dyDescent="0.25">
      <c r="A26" s="19">
        <v>23</v>
      </c>
      <c r="B26" s="13">
        <v>0</v>
      </c>
      <c r="C26" s="13">
        <v>0</v>
      </c>
      <c r="D26" s="12">
        <f>B26*Assumptions!$B$3</f>
        <v>0</v>
      </c>
      <c r="E26" s="12">
        <f>C26*Assumptions!$B$3</f>
        <v>0</v>
      </c>
      <c r="F26" s="20">
        <f t="shared" si="0"/>
        <v>0</v>
      </c>
      <c r="G26" s="20">
        <f t="shared" si="2"/>
        <v>0</v>
      </c>
      <c r="H26" s="49">
        <f>H25+(H25*Assumptions!$B$4)</f>
        <v>2.2061144804005179</v>
      </c>
      <c r="I26" s="22">
        <f t="shared" si="1"/>
        <v>0</v>
      </c>
    </row>
    <row r="27" spans="1:9" x14ac:dyDescent="0.25">
      <c r="A27" s="19">
        <v>24</v>
      </c>
      <c r="B27" s="13">
        <v>0</v>
      </c>
      <c r="C27" s="13">
        <v>0</v>
      </c>
      <c r="D27" s="12">
        <f>B27*Assumptions!$B$3</f>
        <v>0</v>
      </c>
      <c r="E27" s="12">
        <f>C27*Assumptions!$B$3</f>
        <v>0</v>
      </c>
      <c r="F27" s="20">
        <f t="shared" si="0"/>
        <v>0</v>
      </c>
      <c r="G27" s="20">
        <f t="shared" si="2"/>
        <v>0</v>
      </c>
      <c r="H27" s="49">
        <f>H26+(H26*Assumptions!$B$4)</f>
        <v>2.2833284872145363</v>
      </c>
      <c r="I27" s="22">
        <f t="shared" si="1"/>
        <v>0</v>
      </c>
    </row>
    <row r="28" spans="1:9" x14ac:dyDescent="0.25">
      <c r="A28" s="19">
        <v>25</v>
      </c>
      <c r="B28" s="13">
        <v>0.5</v>
      </c>
      <c r="C28" s="13">
        <v>1</v>
      </c>
      <c r="D28" s="12">
        <f>B28*Assumptions!$B$3</f>
        <v>350</v>
      </c>
      <c r="E28" s="12">
        <f>C28*Assumptions!$B$3</f>
        <v>700</v>
      </c>
      <c r="F28" s="20">
        <f t="shared" si="0"/>
        <v>1050</v>
      </c>
      <c r="G28" s="20">
        <f t="shared" si="2"/>
        <v>1470</v>
      </c>
      <c r="H28" s="49">
        <f>H27+(H27*Assumptions!$B$4)</f>
        <v>2.3632449842670451</v>
      </c>
      <c r="I28" s="21">
        <f t="shared" si="1"/>
        <v>3473.9701268725562</v>
      </c>
    </row>
    <row r="29" spans="1:9" x14ac:dyDescent="0.25">
      <c r="A29" s="19">
        <v>26</v>
      </c>
      <c r="B29" s="13">
        <v>0</v>
      </c>
      <c r="C29" s="13">
        <v>0</v>
      </c>
      <c r="D29" s="12">
        <f>B29*Assumptions!$B$3</f>
        <v>0</v>
      </c>
      <c r="E29" s="12">
        <f>C29*Assumptions!$B$3</f>
        <v>0</v>
      </c>
      <c r="F29" s="20">
        <f t="shared" si="0"/>
        <v>0</v>
      </c>
      <c r="G29" s="20">
        <f t="shared" si="2"/>
        <v>0</v>
      </c>
      <c r="H29" s="49">
        <f>H28+(H28*Assumptions!$B$4)</f>
        <v>2.4459585587163919</v>
      </c>
      <c r="I29" s="22">
        <f t="shared" si="1"/>
        <v>0</v>
      </c>
    </row>
    <row r="30" spans="1:9" x14ac:dyDescent="0.25">
      <c r="A30" s="19">
        <v>27</v>
      </c>
      <c r="B30" s="13">
        <v>0</v>
      </c>
      <c r="C30" s="13">
        <v>0</v>
      </c>
      <c r="D30" s="12">
        <f>B30*Assumptions!$B$3</f>
        <v>0</v>
      </c>
      <c r="E30" s="12">
        <f>C30*Assumptions!$B$3</f>
        <v>0</v>
      </c>
      <c r="F30" s="20">
        <f t="shared" si="0"/>
        <v>0</v>
      </c>
      <c r="G30" s="20">
        <f t="shared" si="2"/>
        <v>0</v>
      </c>
      <c r="H30" s="49">
        <f>H29+(H29*Assumptions!$B$4)</f>
        <v>2.5315671082714655</v>
      </c>
      <c r="I30" s="22">
        <f t="shared" si="1"/>
        <v>0</v>
      </c>
    </row>
    <row r="31" spans="1:9" x14ac:dyDescent="0.25">
      <c r="A31" s="19">
        <v>28</v>
      </c>
      <c r="B31" s="13">
        <v>0</v>
      </c>
      <c r="C31" s="13">
        <v>0</v>
      </c>
      <c r="D31" s="12">
        <f>B31*Assumptions!$B$3</f>
        <v>0</v>
      </c>
      <c r="E31" s="12">
        <f>C31*Assumptions!$B$3</f>
        <v>0</v>
      </c>
      <c r="F31" s="20">
        <f t="shared" si="0"/>
        <v>0</v>
      </c>
      <c r="G31" s="20">
        <f t="shared" si="2"/>
        <v>0</v>
      </c>
      <c r="H31" s="49">
        <f>H30+(H30*Assumptions!$B$4)</f>
        <v>2.6201719570609669</v>
      </c>
      <c r="I31" s="22">
        <f t="shared" si="1"/>
        <v>0</v>
      </c>
    </row>
    <row r="32" spans="1:9" x14ac:dyDescent="0.25">
      <c r="A32" s="19">
        <v>29</v>
      </c>
      <c r="B32" s="13">
        <v>0</v>
      </c>
      <c r="C32" s="13">
        <v>0</v>
      </c>
      <c r="D32" s="12">
        <f>B32*Assumptions!$B$3</f>
        <v>0</v>
      </c>
      <c r="E32" s="12">
        <f>C32*Assumptions!$B$3</f>
        <v>0</v>
      </c>
      <c r="F32" s="20">
        <f t="shared" si="0"/>
        <v>0</v>
      </c>
      <c r="G32" s="20">
        <f t="shared" si="2"/>
        <v>0</v>
      </c>
      <c r="H32" s="49">
        <f>H31+(H31*Assumptions!$B$4)</f>
        <v>2.7118779755581008</v>
      </c>
      <c r="I32" s="22">
        <f t="shared" si="1"/>
        <v>0</v>
      </c>
    </row>
    <row r="33" spans="1:9" x14ac:dyDescent="0.25">
      <c r="A33" s="19">
        <v>30</v>
      </c>
      <c r="B33" s="13">
        <v>0.5</v>
      </c>
      <c r="C33" s="13">
        <v>0.5</v>
      </c>
      <c r="D33" s="12">
        <f>B33*Assumptions!$B$3</f>
        <v>350</v>
      </c>
      <c r="E33" s="12">
        <f>C33*Assumptions!$B$3</f>
        <v>350</v>
      </c>
      <c r="F33" s="20">
        <f t="shared" si="0"/>
        <v>700</v>
      </c>
      <c r="G33" s="20">
        <f t="shared" si="2"/>
        <v>979.99999999999989</v>
      </c>
      <c r="H33" s="49">
        <f>H32+(H32*Assumptions!$B$4)</f>
        <v>2.8067937047026343</v>
      </c>
      <c r="I33" s="21">
        <f t="shared" si="1"/>
        <v>2750.6578306085812</v>
      </c>
    </row>
    <row r="34" spans="1:9" x14ac:dyDescent="0.25">
      <c r="A34" s="23" t="s">
        <v>11</v>
      </c>
      <c r="B34" s="24">
        <f t="shared" ref="B34:C34" si="3">SUM(B3:B33)</f>
        <v>4.5</v>
      </c>
      <c r="C34" s="24">
        <f t="shared" si="3"/>
        <v>3</v>
      </c>
      <c r="D34" s="25">
        <f>B34*Assumptions!$B$3</f>
        <v>3150</v>
      </c>
      <c r="E34" s="25">
        <f>C34*Assumptions!$B$3</f>
        <v>2100</v>
      </c>
      <c r="F34" s="26">
        <f>SUM(F3:F33)</f>
        <v>5250</v>
      </c>
      <c r="G34" s="26">
        <f>SUM(G3:G33)</f>
        <v>7350</v>
      </c>
      <c r="H34" s="24"/>
      <c r="I34" s="27">
        <f>SUM(I3:I33)</f>
        <v>13057.935012773367</v>
      </c>
    </row>
    <row r="35" spans="1:9" x14ac:dyDescent="0.25">
      <c r="H35" s="12"/>
    </row>
    <row r="36" spans="1:9" ht="23.25" x14ac:dyDescent="0.25">
      <c r="A36" s="17" t="s">
        <v>46</v>
      </c>
    </row>
    <row r="37" spans="1:9" ht="49.9" customHeight="1" x14ac:dyDescent="0.25">
      <c r="A37" s="14" t="s">
        <v>35</v>
      </c>
      <c r="B37" s="15" t="s">
        <v>0</v>
      </c>
      <c r="C37" s="15" t="s">
        <v>1</v>
      </c>
      <c r="D37" s="15" t="s">
        <v>2</v>
      </c>
      <c r="E37" s="15" t="s">
        <v>3</v>
      </c>
      <c r="F37" s="15" t="s">
        <v>4</v>
      </c>
      <c r="G37" s="15" t="s">
        <v>33</v>
      </c>
      <c r="H37" s="15" t="s">
        <v>5</v>
      </c>
      <c r="I37" s="16" t="s">
        <v>6</v>
      </c>
    </row>
    <row r="38" spans="1:9" ht="31.9" customHeight="1" x14ac:dyDescent="0.25">
      <c r="A38" s="28" t="s">
        <v>36</v>
      </c>
      <c r="B38" s="13">
        <v>0.7</v>
      </c>
      <c r="C38" s="13">
        <v>0</v>
      </c>
      <c r="D38" s="12">
        <v>490</v>
      </c>
      <c r="E38" s="12">
        <f>C38*Assumptions!$B$3</f>
        <v>0</v>
      </c>
      <c r="F38" s="20">
        <f t="shared" ref="F38:F68" si="4">SUM(D38:E38)</f>
        <v>490</v>
      </c>
      <c r="G38" s="20">
        <f>F38*1.4</f>
        <v>686</v>
      </c>
      <c r="H38" s="13">
        <v>1</v>
      </c>
      <c r="I38" s="21">
        <f>G38*H38</f>
        <v>686</v>
      </c>
    </row>
    <row r="39" spans="1:9" x14ac:dyDescent="0.25">
      <c r="A39" s="19">
        <v>1</v>
      </c>
      <c r="B39" s="13">
        <v>0.7</v>
      </c>
      <c r="C39" s="13">
        <v>0</v>
      </c>
      <c r="D39" s="12">
        <f>B39*Assumptions!$B$3</f>
        <v>489.99999999999994</v>
      </c>
      <c r="E39" s="12">
        <f>C39*Assumptions!$B$3</f>
        <v>0</v>
      </c>
      <c r="F39" s="20">
        <f t="shared" si="4"/>
        <v>489.99999999999994</v>
      </c>
      <c r="G39" s="20">
        <f t="shared" ref="G39:G68" si="5">F39*1.4</f>
        <v>685.99999999999989</v>
      </c>
      <c r="H39" s="13">
        <f>H38+(H38*Assumptions!$B$4)</f>
        <v>1.0349999999999999</v>
      </c>
      <c r="I39" s="21">
        <f t="shared" ref="I39:I68" si="6">G39*H39</f>
        <v>710.00999999999988</v>
      </c>
    </row>
    <row r="40" spans="1:9" x14ac:dyDescent="0.25">
      <c r="A40" s="19">
        <v>2</v>
      </c>
      <c r="B40" s="13">
        <v>0</v>
      </c>
      <c r="C40" s="13">
        <v>0</v>
      </c>
      <c r="D40" s="12">
        <f>B40*Assumptions!$B$3</f>
        <v>0</v>
      </c>
      <c r="E40" s="12">
        <f>C40*Assumptions!$B$3</f>
        <v>0</v>
      </c>
      <c r="F40" s="20">
        <f t="shared" si="4"/>
        <v>0</v>
      </c>
      <c r="G40" s="20">
        <f t="shared" si="5"/>
        <v>0</v>
      </c>
      <c r="H40" s="49">
        <f>H39+(H39*Assumptions!$B$4)</f>
        <v>1.0712249999999999</v>
      </c>
      <c r="I40" s="21">
        <f t="shared" si="6"/>
        <v>0</v>
      </c>
    </row>
    <row r="41" spans="1:9" x14ac:dyDescent="0.25">
      <c r="A41" s="19">
        <v>3</v>
      </c>
      <c r="B41" s="13">
        <v>0.7</v>
      </c>
      <c r="C41" s="13">
        <v>0</v>
      </c>
      <c r="D41" s="12">
        <f>B41*Assumptions!$B$3</f>
        <v>489.99999999999994</v>
      </c>
      <c r="E41" s="12">
        <f>C41*Assumptions!$B$3</f>
        <v>0</v>
      </c>
      <c r="F41" s="20">
        <f t="shared" si="4"/>
        <v>489.99999999999994</v>
      </c>
      <c r="G41" s="20">
        <f t="shared" si="5"/>
        <v>685.99999999999989</v>
      </c>
      <c r="H41" s="49">
        <f>H40+(H40*Assumptions!$B$4)</f>
        <v>1.108717875</v>
      </c>
      <c r="I41" s="21">
        <f t="shared" si="6"/>
        <v>760.58046224999987</v>
      </c>
    </row>
    <row r="42" spans="1:9" x14ac:dyDescent="0.25">
      <c r="A42" s="19">
        <v>4</v>
      </c>
      <c r="B42" s="13">
        <v>0</v>
      </c>
      <c r="C42" s="13">
        <v>0</v>
      </c>
      <c r="D42" s="12">
        <f>B42*Assumptions!$B$3</f>
        <v>0</v>
      </c>
      <c r="E42" s="12">
        <f>C42*Assumptions!$B$3</f>
        <v>0</v>
      </c>
      <c r="F42" s="20">
        <f t="shared" si="4"/>
        <v>0</v>
      </c>
      <c r="G42" s="20">
        <f t="shared" si="5"/>
        <v>0</v>
      </c>
      <c r="H42" s="49">
        <f>H41+(H41*Assumptions!$B$4)</f>
        <v>1.1475230006249999</v>
      </c>
      <c r="I42" s="21">
        <f t="shared" si="6"/>
        <v>0</v>
      </c>
    </row>
    <row r="43" spans="1:9" x14ac:dyDescent="0.25">
      <c r="A43" s="19">
        <v>5</v>
      </c>
      <c r="B43" s="13">
        <v>0.7</v>
      </c>
      <c r="C43" s="13">
        <v>0.7</v>
      </c>
      <c r="D43" s="12">
        <f>B43*Assumptions!$B$3</f>
        <v>489.99999999999994</v>
      </c>
      <c r="E43" s="12">
        <f>C43*Assumptions!$B$3</f>
        <v>489.99999999999994</v>
      </c>
      <c r="F43" s="20">
        <f t="shared" si="4"/>
        <v>979.99999999999989</v>
      </c>
      <c r="G43" s="20">
        <f t="shared" si="5"/>
        <v>1371.9999999999998</v>
      </c>
      <c r="H43" s="49">
        <f>H42+(H42*Assumptions!$B$4)</f>
        <v>1.1876863056468749</v>
      </c>
      <c r="I43" s="21">
        <f t="shared" si="6"/>
        <v>1629.5056113475121</v>
      </c>
    </row>
    <row r="44" spans="1:9" x14ac:dyDescent="0.25">
      <c r="A44" s="19">
        <v>6</v>
      </c>
      <c r="B44" s="13">
        <v>0</v>
      </c>
      <c r="C44" s="13">
        <v>0</v>
      </c>
      <c r="D44" s="12">
        <f>B44*Assumptions!$B$3</f>
        <v>0</v>
      </c>
      <c r="E44" s="12">
        <f>C44*Assumptions!$B$3</f>
        <v>0</v>
      </c>
      <c r="F44" s="20">
        <f t="shared" si="4"/>
        <v>0</v>
      </c>
      <c r="G44" s="20">
        <f t="shared" si="5"/>
        <v>0</v>
      </c>
      <c r="H44" s="49">
        <f>H43+(H43*Assumptions!$B$4)</f>
        <v>1.2292553263445156</v>
      </c>
      <c r="I44" s="21">
        <f t="shared" si="6"/>
        <v>0</v>
      </c>
    </row>
    <row r="45" spans="1:9" x14ac:dyDescent="0.25">
      <c r="A45" s="19">
        <v>7</v>
      </c>
      <c r="B45" s="13">
        <v>0</v>
      </c>
      <c r="C45" s="13">
        <v>0</v>
      </c>
      <c r="D45" s="12">
        <f>B45*Assumptions!$B$3</f>
        <v>0</v>
      </c>
      <c r="E45" s="12">
        <f>C45*Assumptions!$B$3</f>
        <v>0</v>
      </c>
      <c r="F45" s="20">
        <f t="shared" si="4"/>
        <v>0</v>
      </c>
      <c r="G45" s="20">
        <f t="shared" si="5"/>
        <v>0</v>
      </c>
      <c r="H45" s="49">
        <f>H44+(H44*Assumptions!$B$4)</f>
        <v>1.2722792627665738</v>
      </c>
      <c r="I45" s="21">
        <f t="shared" si="6"/>
        <v>0</v>
      </c>
    </row>
    <row r="46" spans="1:9" x14ac:dyDescent="0.25">
      <c r="A46" s="19">
        <v>8</v>
      </c>
      <c r="B46" s="13">
        <v>0</v>
      </c>
      <c r="C46" s="13">
        <v>0</v>
      </c>
      <c r="D46" s="12">
        <f>B46*Assumptions!$B$3</f>
        <v>0</v>
      </c>
      <c r="E46" s="12">
        <f>C46*Assumptions!$B$3</f>
        <v>0</v>
      </c>
      <c r="F46" s="20">
        <f t="shared" si="4"/>
        <v>0</v>
      </c>
      <c r="G46" s="20">
        <f t="shared" si="5"/>
        <v>0</v>
      </c>
      <c r="H46" s="49">
        <f>H45+(H45*Assumptions!$B$4)</f>
        <v>1.3168090369634038</v>
      </c>
      <c r="I46" s="21">
        <f t="shared" si="6"/>
        <v>0</v>
      </c>
    </row>
    <row r="47" spans="1:9" x14ac:dyDescent="0.25">
      <c r="A47" s="19">
        <v>9</v>
      </c>
      <c r="B47" s="13">
        <v>0</v>
      </c>
      <c r="C47" s="13">
        <v>0</v>
      </c>
      <c r="D47" s="12">
        <f>B47*Assumptions!$B$3</f>
        <v>0</v>
      </c>
      <c r="E47" s="12">
        <f>C47*Assumptions!$B$3</f>
        <v>0</v>
      </c>
      <c r="F47" s="20">
        <f t="shared" si="4"/>
        <v>0</v>
      </c>
      <c r="G47" s="20">
        <f t="shared" si="5"/>
        <v>0</v>
      </c>
      <c r="H47" s="49">
        <f>H46+(H46*Assumptions!$B$4)</f>
        <v>1.3628973532571229</v>
      </c>
      <c r="I47" s="21">
        <f t="shared" si="6"/>
        <v>0</v>
      </c>
    </row>
    <row r="48" spans="1:9" x14ac:dyDescent="0.25">
      <c r="A48" s="19">
        <v>10</v>
      </c>
      <c r="B48" s="13">
        <v>0.7</v>
      </c>
      <c r="C48" s="13">
        <v>0</v>
      </c>
      <c r="D48" s="12">
        <f>B48*Assumptions!$B$3</f>
        <v>489.99999999999994</v>
      </c>
      <c r="E48" s="12">
        <f>C48*Assumptions!$B$3</f>
        <v>0</v>
      </c>
      <c r="F48" s="20">
        <f t="shared" si="4"/>
        <v>489.99999999999994</v>
      </c>
      <c r="G48" s="20">
        <f t="shared" si="5"/>
        <v>685.99999999999989</v>
      </c>
      <c r="H48" s="49">
        <f>H47+(H47*Assumptions!$B$4)</f>
        <v>1.4105987606211223</v>
      </c>
      <c r="I48" s="21">
        <f t="shared" si="6"/>
        <v>967.6707497860898</v>
      </c>
    </row>
    <row r="49" spans="1:9" x14ac:dyDescent="0.25">
      <c r="A49" s="19">
        <v>11</v>
      </c>
      <c r="B49" s="13">
        <v>0</v>
      </c>
      <c r="C49" s="13">
        <v>0</v>
      </c>
      <c r="D49" s="12">
        <f>B49*Assumptions!$B$3</f>
        <v>0</v>
      </c>
      <c r="E49" s="12">
        <f>C49*Assumptions!$B$3</f>
        <v>0</v>
      </c>
      <c r="F49" s="20">
        <f t="shared" si="4"/>
        <v>0</v>
      </c>
      <c r="G49" s="20">
        <f t="shared" si="5"/>
        <v>0</v>
      </c>
      <c r="H49" s="49">
        <f>H48+(H48*Assumptions!$B$4)</f>
        <v>1.4599697172428616</v>
      </c>
      <c r="I49" s="21">
        <f t="shared" si="6"/>
        <v>0</v>
      </c>
    </row>
    <row r="50" spans="1:9" x14ac:dyDescent="0.25">
      <c r="A50" s="19">
        <v>12</v>
      </c>
      <c r="B50" s="13">
        <v>0</v>
      </c>
      <c r="C50" s="13">
        <v>0</v>
      </c>
      <c r="D50" s="12">
        <f>B50*Assumptions!$B$3</f>
        <v>0</v>
      </c>
      <c r="E50" s="12">
        <f>C50*Assumptions!$B$3</f>
        <v>0</v>
      </c>
      <c r="F50" s="20">
        <f t="shared" si="4"/>
        <v>0</v>
      </c>
      <c r="G50" s="20">
        <f t="shared" si="5"/>
        <v>0</v>
      </c>
      <c r="H50" s="49">
        <f>H49+(H49*Assumptions!$B$4)</f>
        <v>1.5110686573463619</v>
      </c>
      <c r="I50" s="21">
        <f t="shared" si="6"/>
        <v>0</v>
      </c>
    </row>
    <row r="51" spans="1:9" x14ac:dyDescent="0.25">
      <c r="A51" s="19">
        <v>13</v>
      </c>
      <c r="B51" s="13">
        <v>0</v>
      </c>
      <c r="C51" s="13">
        <v>0</v>
      </c>
      <c r="D51" s="12">
        <f>B51*Assumptions!$B$3</f>
        <v>0</v>
      </c>
      <c r="E51" s="12">
        <f>C51*Assumptions!$B$3</f>
        <v>0</v>
      </c>
      <c r="F51" s="20">
        <f t="shared" si="4"/>
        <v>0</v>
      </c>
      <c r="G51" s="20">
        <f t="shared" si="5"/>
        <v>0</v>
      </c>
      <c r="H51" s="49">
        <f>H50+(H50*Assumptions!$B$4)</f>
        <v>1.5639560603534846</v>
      </c>
      <c r="I51" s="21">
        <f t="shared" si="6"/>
        <v>0</v>
      </c>
    </row>
    <row r="52" spans="1:9" x14ac:dyDescent="0.25">
      <c r="A52" s="19">
        <v>14</v>
      </c>
      <c r="B52" s="13">
        <v>0</v>
      </c>
      <c r="C52" s="13">
        <v>0</v>
      </c>
      <c r="D52" s="12">
        <f>B52*Assumptions!$B$3</f>
        <v>0</v>
      </c>
      <c r="E52" s="12">
        <f>C52*Assumptions!$B$3</f>
        <v>0</v>
      </c>
      <c r="F52" s="20">
        <f t="shared" si="4"/>
        <v>0</v>
      </c>
      <c r="G52" s="20">
        <f t="shared" si="5"/>
        <v>0</v>
      </c>
      <c r="H52" s="49">
        <f>H51+(H51*Assumptions!$B$4)</f>
        <v>1.6186945224658564</v>
      </c>
      <c r="I52" s="21">
        <f t="shared" si="6"/>
        <v>0</v>
      </c>
    </row>
    <row r="53" spans="1:9" x14ac:dyDescent="0.25">
      <c r="A53" s="19">
        <v>15</v>
      </c>
      <c r="B53" s="13">
        <v>0.7</v>
      </c>
      <c r="C53" s="13">
        <v>1.4</v>
      </c>
      <c r="D53" s="12">
        <f>B53*Assumptions!$B$3</f>
        <v>489.99999999999994</v>
      </c>
      <c r="E53" s="12">
        <f>C53*Assumptions!$B$3</f>
        <v>979.99999999999989</v>
      </c>
      <c r="F53" s="20">
        <f t="shared" si="4"/>
        <v>1469.9999999999998</v>
      </c>
      <c r="G53" s="20">
        <f t="shared" si="5"/>
        <v>2057.9999999999995</v>
      </c>
      <c r="H53" s="49">
        <f>H52+(H52*Assumptions!$B$4)</f>
        <v>1.6753488307521613</v>
      </c>
      <c r="I53" s="21">
        <f t="shared" si="6"/>
        <v>3447.8678936879473</v>
      </c>
    </row>
    <row r="54" spans="1:9" x14ac:dyDescent="0.25">
      <c r="A54" s="19">
        <v>16</v>
      </c>
      <c r="B54" s="13">
        <v>0</v>
      </c>
      <c r="C54" s="13">
        <v>0</v>
      </c>
      <c r="D54" s="12">
        <f>B54*Assumptions!$B$3</f>
        <v>0</v>
      </c>
      <c r="E54" s="12">
        <f>C54*Assumptions!$B$3</f>
        <v>0</v>
      </c>
      <c r="F54" s="20">
        <f t="shared" si="4"/>
        <v>0</v>
      </c>
      <c r="G54" s="20">
        <f t="shared" si="5"/>
        <v>0</v>
      </c>
      <c r="H54" s="49">
        <f>H53+(H53*Assumptions!$B$4)</f>
        <v>1.733986039828487</v>
      </c>
      <c r="I54" s="21">
        <f t="shared" si="6"/>
        <v>0</v>
      </c>
    </row>
    <row r="55" spans="1:9" x14ac:dyDescent="0.25">
      <c r="A55" s="19">
        <v>17</v>
      </c>
      <c r="B55" s="13">
        <v>0</v>
      </c>
      <c r="C55" s="13">
        <v>0</v>
      </c>
      <c r="D55" s="12">
        <f>B55*Assumptions!$B$3</f>
        <v>0</v>
      </c>
      <c r="E55" s="12">
        <f>C55*Assumptions!$B$3</f>
        <v>0</v>
      </c>
      <c r="F55" s="20">
        <f t="shared" si="4"/>
        <v>0</v>
      </c>
      <c r="G55" s="20">
        <f t="shared" si="5"/>
        <v>0</v>
      </c>
      <c r="H55" s="49">
        <f>H54+(H54*Assumptions!$B$4)</f>
        <v>1.7946755512224841</v>
      </c>
      <c r="I55" s="21">
        <f t="shared" si="6"/>
        <v>0</v>
      </c>
    </row>
    <row r="56" spans="1:9" x14ac:dyDescent="0.25">
      <c r="A56" s="19">
        <v>18</v>
      </c>
      <c r="B56" s="13">
        <v>0</v>
      </c>
      <c r="C56" s="13">
        <v>0</v>
      </c>
      <c r="D56" s="12">
        <f>B56*Assumptions!$B$3</f>
        <v>0</v>
      </c>
      <c r="E56" s="12">
        <f>C56*Assumptions!$B$3</f>
        <v>0</v>
      </c>
      <c r="F56" s="20">
        <f t="shared" si="4"/>
        <v>0</v>
      </c>
      <c r="G56" s="20">
        <f t="shared" si="5"/>
        <v>0</v>
      </c>
      <c r="H56" s="49">
        <f>H55+(H55*Assumptions!$B$4)</f>
        <v>1.857489195515271</v>
      </c>
      <c r="I56" s="21">
        <f t="shared" si="6"/>
        <v>0</v>
      </c>
    </row>
    <row r="57" spans="1:9" x14ac:dyDescent="0.25">
      <c r="A57" s="19">
        <v>19</v>
      </c>
      <c r="B57" s="13">
        <v>0</v>
      </c>
      <c r="C57" s="13">
        <v>0</v>
      </c>
      <c r="D57" s="12">
        <f>B57*Assumptions!$B$3</f>
        <v>0</v>
      </c>
      <c r="E57" s="12">
        <f>C57*Assumptions!$B$3</f>
        <v>0</v>
      </c>
      <c r="F57" s="20">
        <f t="shared" si="4"/>
        <v>0</v>
      </c>
      <c r="G57" s="20">
        <f t="shared" si="5"/>
        <v>0</v>
      </c>
      <c r="H57" s="49">
        <f>H56+(H56*Assumptions!$B$4)</f>
        <v>1.9225013173583054</v>
      </c>
      <c r="I57" s="21">
        <f t="shared" si="6"/>
        <v>0</v>
      </c>
    </row>
    <row r="58" spans="1:9" x14ac:dyDescent="0.25">
      <c r="A58" s="19">
        <v>20</v>
      </c>
      <c r="B58" s="13">
        <v>0.7</v>
      </c>
      <c r="C58" s="13">
        <v>0</v>
      </c>
      <c r="D58" s="12">
        <f>B58*Assumptions!$B$3</f>
        <v>489.99999999999994</v>
      </c>
      <c r="E58" s="12">
        <f>C58*Assumptions!$B$3</f>
        <v>0</v>
      </c>
      <c r="F58" s="20">
        <f t="shared" si="4"/>
        <v>489.99999999999994</v>
      </c>
      <c r="G58" s="20">
        <f t="shared" si="5"/>
        <v>685.99999999999989</v>
      </c>
      <c r="H58" s="49">
        <f>H57+(H57*Assumptions!$B$4)</f>
        <v>1.989788863465846</v>
      </c>
      <c r="I58" s="21">
        <f t="shared" si="6"/>
        <v>1364.9951603375703</v>
      </c>
    </row>
    <row r="59" spans="1:9" x14ac:dyDescent="0.25">
      <c r="A59" s="19">
        <v>21</v>
      </c>
      <c r="B59" s="13">
        <v>0</v>
      </c>
      <c r="C59" s="13">
        <v>0</v>
      </c>
      <c r="D59" s="12">
        <f>B59*Assumptions!$B$3</f>
        <v>0</v>
      </c>
      <c r="E59" s="12">
        <f>C59*Assumptions!$B$3</f>
        <v>0</v>
      </c>
      <c r="F59" s="20">
        <f t="shared" si="4"/>
        <v>0</v>
      </c>
      <c r="G59" s="20">
        <f t="shared" si="5"/>
        <v>0</v>
      </c>
      <c r="H59" s="49">
        <f>H58+(H58*Assumptions!$B$4)</f>
        <v>2.0594314736871508</v>
      </c>
      <c r="I59" s="21">
        <f t="shared" si="6"/>
        <v>0</v>
      </c>
    </row>
    <row r="60" spans="1:9" x14ac:dyDescent="0.25">
      <c r="A60" s="19">
        <v>22</v>
      </c>
      <c r="B60" s="13">
        <v>0</v>
      </c>
      <c r="C60" s="13">
        <v>0</v>
      </c>
      <c r="D60" s="12">
        <f>B60*Assumptions!$B$3</f>
        <v>0</v>
      </c>
      <c r="E60" s="12">
        <f>C60*Assumptions!$B$3</f>
        <v>0</v>
      </c>
      <c r="F60" s="20">
        <f t="shared" si="4"/>
        <v>0</v>
      </c>
      <c r="G60" s="20">
        <f t="shared" si="5"/>
        <v>0</v>
      </c>
      <c r="H60" s="49">
        <f>H59+(H59*Assumptions!$B$4)</f>
        <v>2.1315115752662011</v>
      </c>
      <c r="I60" s="21">
        <f t="shared" si="6"/>
        <v>0</v>
      </c>
    </row>
    <row r="61" spans="1:9" x14ac:dyDescent="0.25">
      <c r="A61" s="19">
        <v>23</v>
      </c>
      <c r="B61" s="13">
        <v>0</v>
      </c>
      <c r="C61" s="13">
        <v>0</v>
      </c>
      <c r="D61" s="12">
        <f>B61*Assumptions!$B$3</f>
        <v>0</v>
      </c>
      <c r="E61" s="12">
        <f>C61*Assumptions!$B$3</f>
        <v>0</v>
      </c>
      <c r="F61" s="20">
        <f t="shared" si="4"/>
        <v>0</v>
      </c>
      <c r="G61" s="20">
        <f t="shared" si="5"/>
        <v>0</v>
      </c>
      <c r="H61" s="49">
        <f>H60+(H60*Assumptions!$B$4)</f>
        <v>2.2061144804005179</v>
      </c>
      <c r="I61" s="21">
        <f t="shared" si="6"/>
        <v>0</v>
      </c>
    </row>
    <row r="62" spans="1:9" x14ac:dyDescent="0.25">
      <c r="A62" s="19">
        <v>24</v>
      </c>
      <c r="B62" s="13">
        <v>0</v>
      </c>
      <c r="C62" s="13">
        <v>0</v>
      </c>
      <c r="D62" s="12">
        <f>B62*Assumptions!$B$3</f>
        <v>0</v>
      </c>
      <c r="E62" s="12">
        <f>C62*Assumptions!$B$3</f>
        <v>0</v>
      </c>
      <c r="F62" s="20">
        <f t="shared" si="4"/>
        <v>0</v>
      </c>
      <c r="G62" s="20">
        <f t="shared" si="5"/>
        <v>0</v>
      </c>
      <c r="H62" s="49">
        <f>H61+(H61*Assumptions!$B$4)</f>
        <v>2.2833284872145363</v>
      </c>
      <c r="I62" s="21">
        <f t="shared" si="6"/>
        <v>0</v>
      </c>
    </row>
    <row r="63" spans="1:9" x14ac:dyDescent="0.25">
      <c r="A63" s="19">
        <v>25</v>
      </c>
      <c r="B63" s="13">
        <v>0.7</v>
      </c>
      <c r="C63" s="13">
        <v>1.4</v>
      </c>
      <c r="D63" s="12">
        <f>B63*Assumptions!$B$3</f>
        <v>489.99999999999994</v>
      </c>
      <c r="E63" s="12">
        <f>C63*Assumptions!$B$3</f>
        <v>979.99999999999989</v>
      </c>
      <c r="F63" s="20">
        <f t="shared" si="4"/>
        <v>1469.9999999999998</v>
      </c>
      <c r="G63" s="20">
        <f t="shared" si="5"/>
        <v>2057.9999999999995</v>
      </c>
      <c r="H63" s="49">
        <f>H62+(H62*Assumptions!$B$4)</f>
        <v>2.3632449842670451</v>
      </c>
      <c r="I63" s="21">
        <f t="shared" si="6"/>
        <v>4863.5581776215777</v>
      </c>
    </row>
    <row r="64" spans="1:9" x14ac:dyDescent="0.25">
      <c r="A64" s="19">
        <v>26</v>
      </c>
      <c r="B64" s="13">
        <v>0</v>
      </c>
      <c r="C64" s="13">
        <v>0</v>
      </c>
      <c r="D64" s="12">
        <f>B64*Assumptions!$B$3</f>
        <v>0</v>
      </c>
      <c r="E64" s="12">
        <f>C64*Assumptions!$B$3</f>
        <v>0</v>
      </c>
      <c r="F64" s="20">
        <f t="shared" si="4"/>
        <v>0</v>
      </c>
      <c r="G64" s="20">
        <f t="shared" si="5"/>
        <v>0</v>
      </c>
      <c r="H64" s="49">
        <f>H63+(H63*Assumptions!$B$4)</f>
        <v>2.4459585587163919</v>
      </c>
      <c r="I64" s="21">
        <f t="shared" si="6"/>
        <v>0</v>
      </c>
    </row>
    <row r="65" spans="1:9" x14ac:dyDescent="0.25">
      <c r="A65" s="19">
        <v>27</v>
      </c>
      <c r="B65" s="13">
        <v>0</v>
      </c>
      <c r="C65" s="13">
        <v>0</v>
      </c>
      <c r="D65" s="12">
        <f>B65*Assumptions!$B$3</f>
        <v>0</v>
      </c>
      <c r="E65" s="12">
        <f>C65*Assumptions!$B$3</f>
        <v>0</v>
      </c>
      <c r="F65" s="20">
        <f t="shared" si="4"/>
        <v>0</v>
      </c>
      <c r="G65" s="20">
        <f t="shared" si="5"/>
        <v>0</v>
      </c>
      <c r="H65" s="49">
        <f>H64+(H64*Assumptions!$B$4)</f>
        <v>2.5315671082714655</v>
      </c>
      <c r="I65" s="21">
        <f t="shared" si="6"/>
        <v>0</v>
      </c>
    </row>
    <row r="66" spans="1:9" x14ac:dyDescent="0.25">
      <c r="A66" s="19">
        <v>28</v>
      </c>
      <c r="B66" s="13">
        <v>0</v>
      </c>
      <c r="C66" s="13">
        <v>0</v>
      </c>
      <c r="D66" s="12">
        <f>B66*Assumptions!$B$3</f>
        <v>0</v>
      </c>
      <c r="E66" s="12">
        <f>C66*Assumptions!$B$3</f>
        <v>0</v>
      </c>
      <c r="F66" s="20">
        <f t="shared" si="4"/>
        <v>0</v>
      </c>
      <c r="G66" s="20">
        <f t="shared" si="5"/>
        <v>0</v>
      </c>
      <c r="H66" s="49">
        <f>H65+(H65*Assumptions!$B$4)</f>
        <v>2.6201719570609669</v>
      </c>
      <c r="I66" s="21">
        <f t="shared" si="6"/>
        <v>0</v>
      </c>
    </row>
    <row r="67" spans="1:9" x14ac:dyDescent="0.25">
      <c r="A67" s="19">
        <v>29</v>
      </c>
      <c r="B67" s="13">
        <v>0</v>
      </c>
      <c r="C67" s="13">
        <v>0</v>
      </c>
      <c r="D67" s="12">
        <f>B67*Assumptions!$B$3</f>
        <v>0</v>
      </c>
      <c r="E67" s="12">
        <f>C67*Assumptions!$B$3</f>
        <v>0</v>
      </c>
      <c r="F67" s="20">
        <f t="shared" si="4"/>
        <v>0</v>
      </c>
      <c r="G67" s="20">
        <f t="shared" si="5"/>
        <v>0</v>
      </c>
      <c r="H67" s="49">
        <f>H66+(H66*Assumptions!$B$4)</f>
        <v>2.7118779755581008</v>
      </c>
      <c r="I67" s="21">
        <f t="shared" si="6"/>
        <v>0</v>
      </c>
    </row>
    <row r="68" spans="1:9" x14ac:dyDescent="0.25">
      <c r="A68" s="19">
        <v>30</v>
      </c>
      <c r="B68" s="13">
        <v>0.7</v>
      </c>
      <c r="C68" s="13">
        <v>0.7</v>
      </c>
      <c r="D68" s="12">
        <f>B68*Assumptions!$B$3</f>
        <v>489.99999999999994</v>
      </c>
      <c r="E68" s="12">
        <f>C68*Assumptions!$B$3</f>
        <v>489.99999999999994</v>
      </c>
      <c r="F68" s="20">
        <f t="shared" si="4"/>
        <v>979.99999999999989</v>
      </c>
      <c r="G68" s="20">
        <f t="shared" si="5"/>
        <v>1371.9999999999998</v>
      </c>
      <c r="H68" s="49">
        <f>H67+(H67*Assumptions!$B$4)</f>
        <v>2.8067937047026343</v>
      </c>
      <c r="I68" s="21">
        <f t="shared" si="6"/>
        <v>3850.9209628520139</v>
      </c>
    </row>
    <row r="69" spans="1:9" x14ac:dyDescent="0.25">
      <c r="A69" s="23" t="s">
        <v>11</v>
      </c>
      <c r="B69" s="24">
        <f t="shared" ref="B69:C69" si="7">SUM(B38:B68)</f>
        <v>6.3000000000000007</v>
      </c>
      <c r="C69" s="24">
        <f t="shared" si="7"/>
        <v>4.1999999999999993</v>
      </c>
      <c r="D69" s="25">
        <f>B69*Assumptions!$B$3</f>
        <v>4410.0000000000009</v>
      </c>
      <c r="E69" s="25">
        <f>C69*Assumptions!$B$3</f>
        <v>2939.9999999999995</v>
      </c>
      <c r="F69" s="26">
        <f>SUM(F38:F68)</f>
        <v>7350</v>
      </c>
      <c r="G69" s="26">
        <f>SUM(G38:G68)</f>
        <v>10290</v>
      </c>
      <c r="H69" s="24"/>
      <c r="I69" s="27">
        <f>SUM(I38:I68)</f>
        <v>18281.109017882711</v>
      </c>
    </row>
    <row r="71" spans="1:9" ht="23.25" x14ac:dyDescent="0.25">
      <c r="A71" s="17" t="s">
        <v>47</v>
      </c>
    </row>
    <row r="72" spans="1:9" ht="50.45" customHeight="1" x14ac:dyDescent="0.25">
      <c r="A72" s="14" t="s">
        <v>35</v>
      </c>
      <c r="B72" s="15" t="s">
        <v>0</v>
      </c>
      <c r="C72" s="15" t="s">
        <v>1</v>
      </c>
      <c r="D72" s="15" t="s">
        <v>2</v>
      </c>
      <c r="E72" s="15" t="s">
        <v>3</v>
      </c>
      <c r="F72" s="15" t="s">
        <v>4</v>
      </c>
      <c r="G72" s="15" t="s">
        <v>33</v>
      </c>
      <c r="H72" s="15" t="s">
        <v>5</v>
      </c>
      <c r="I72" s="16" t="s">
        <v>6</v>
      </c>
    </row>
    <row r="73" spans="1:9" ht="33" customHeight="1" x14ac:dyDescent="0.25">
      <c r="A73" s="28" t="s">
        <v>36</v>
      </c>
      <c r="B73" s="13">
        <v>1</v>
      </c>
      <c r="C73" s="13">
        <v>0</v>
      </c>
      <c r="D73" s="12">
        <f>B73*Assumptions!$B$3</f>
        <v>700</v>
      </c>
      <c r="E73" s="12">
        <f>C73*Assumptions!$B$3</f>
        <v>0</v>
      </c>
      <c r="F73" s="20">
        <f t="shared" ref="F73:F103" si="8">SUM(D73:E73)</f>
        <v>700</v>
      </c>
      <c r="G73" s="20">
        <f>F73*1.4</f>
        <v>979.99999999999989</v>
      </c>
      <c r="H73" s="13">
        <v>1</v>
      </c>
      <c r="I73" s="21">
        <f>G73*H73</f>
        <v>979.99999999999989</v>
      </c>
    </row>
    <row r="74" spans="1:9" x14ac:dyDescent="0.25">
      <c r="A74" s="19">
        <v>1</v>
      </c>
      <c r="B74" s="13">
        <v>1</v>
      </c>
      <c r="C74" s="13">
        <v>0</v>
      </c>
      <c r="D74" s="12">
        <f>B74*Assumptions!$B$3</f>
        <v>700</v>
      </c>
      <c r="E74" s="12">
        <f>C74*Assumptions!$B$3</f>
        <v>0</v>
      </c>
      <c r="F74" s="20">
        <f t="shared" si="8"/>
        <v>700</v>
      </c>
      <c r="G74" s="20">
        <f t="shared" ref="G74:G103" si="9">F74*1.4</f>
        <v>979.99999999999989</v>
      </c>
      <c r="H74" s="13">
        <f>H73+(H73*Assumptions!$B$4)</f>
        <v>1.0349999999999999</v>
      </c>
      <c r="I74" s="21">
        <f t="shared" ref="I74:I103" si="10">G74*H74</f>
        <v>1014.2999999999998</v>
      </c>
    </row>
    <row r="75" spans="1:9" x14ac:dyDescent="0.25">
      <c r="A75" s="19">
        <v>2</v>
      </c>
      <c r="B75" s="13">
        <v>0</v>
      </c>
      <c r="C75" s="13">
        <v>0</v>
      </c>
      <c r="D75" s="12">
        <f>B75*Assumptions!$B$3</f>
        <v>0</v>
      </c>
      <c r="E75" s="12">
        <f>C75*Assumptions!$B$3</f>
        <v>0</v>
      </c>
      <c r="F75" s="20">
        <f t="shared" si="8"/>
        <v>0</v>
      </c>
      <c r="G75" s="20">
        <f t="shared" si="9"/>
        <v>0</v>
      </c>
      <c r="H75" s="49">
        <f>H74+(H74*Assumptions!$B$4)</f>
        <v>1.0712249999999999</v>
      </c>
      <c r="I75" s="21">
        <f t="shared" si="10"/>
        <v>0</v>
      </c>
    </row>
    <row r="76" spans="1:9" x14ac:dyDescent="0.25">
      <c r="A76" s="19">
        <v>3</v>
      </c>
      <c r="B76" s="13">
        <v>1</v>
      </c>
      <c r="C76" s="13">
        <v>0</v>
      </c>
      <c r="D76" s="12">
        <f>B76*Assumptions!$B$3</f>
        <v>700</v>
      </c>
      <c r="E76" s="12">
        <f>C76*Assumptions!$B$3</f>
        <v>0</v>
      </c>
      <c r="F76" s="20">
        <f t="shared" si="8"/>
        <v>700</v>
      </c>
      <c r="G76" s="20">
        <f t="shared" si="9"/>
        <v>979.99999999999989</v>
      </c>
      <c r="H76" s="49">
        <f>H75+(H75*Assumptions!$B$4)</f>
        <v>1.108717875</v>
      </c>
      <c r="I76" s="21">
        <f t="shared" si="10"/>
        <v>1086.5435174999998</v>
      </c>
    </row>
    <row r="77" spans="1:9" x14ac:dyDescent="0.25">
      <c r="A77" s="19">
        <v>4</v>
      </c>
      <c r="B77" s="13">
        <v>0</v>
      </c>
      <c r="C77" s="13">
        <v>0</v>
      </c>
      <c r="D77" s="12">
        <f>B77*Assumptions!$B$3</f>
        <v>0</v>
      </c>
      <c r="E77" s="12">
        <f>C77*Assumptions!$B$3</f>
        <v>0</v>
      </c>
      <c r="F77" s="20">
        <f t="shared" si="8"/>
        <v>0</v>
      </c>
      <c r="G77" s="20">
        <f t="shared" si="9"/>
        <v>0</v>
      </c>
      <c r="H77" s="49">
        <f>H76+(H76*Assumptions!$B$4)</f>
        <v>1.1475230006249999</v>
      </c>
      <c r="I77" s="21">
        <f t="shared" si="10"/>
        <v>0</v>
      </c>
    </row>
    <row r="78" spans="1:9" x14ac:dyDescent="0.25">
      <c r="A78" s="19">
        <v>5</v>
      </c>
      <c r="B78" s="13">
        <v>1</v>
      </c>
      <c r="C78" s="13">
        <v>1</v>
      </c>
      <c r="D78" s="12">
        <f>B78*Assumptions!$B$3</f>
        <v>700</v>
      </c>
      <c r="E78" s="12">
        <f>C78*Assumptions!$B$3</f>
        <v>700</v>
      </c>
      <c r="F78" s="20">
        <f t="shared" si="8"/>
        <v>1400</v>
      </c>
      <c r="G78" s="20">
        <f t="shared" si="9"/>
        <v>1959.9999999999998</v>
      </c>
      <c r="H78" s="49">
        <f>H77+(H77*Assumptions!$B$4)</f>
        <v>1.1876863056468749</v>
      </c>
      <c r="I78" s="21">
        <f t="shared" si="10"/>
        <v>2327.8651590678746</v>
      </c>
    </row>
    <row r="79" spans="1:9" x14ac:dyDescent="0.25">
      <c r="A79" s="19">
        <v>6</v>
      </c>
      <c r="B79" s="13">
        <v>0</v>
      </c>
      <c r="C79" s="13">
        <v>0</v>
      </c>
      <c r="D79" s="12">
        <f>B79*Assumptions!$B$3</f>
        <v>0</v>
      </c>
      <c r="E79" s="12">
        <f>C79*Assumptions!$B$3</f>
        <v>0</v>
      </c>
      <c r="F79" s="20">
        <f t="shared" si="8"/>
        <v>0</v>
      </c>
      <c r="G79" s="20">
        <f t="shared" si="9"/>
        <v>0</v>
      </c>
      <c r="H79" s="49">
        <f>H78+(H78*Assumptions!$B$4)</f>
        <v>1.2292553263445156</v>
      </c>
      <c r="I79" s="21">
        <f t="shared" si="10"/>
        <v>0</v>
      </c>
    </row>
    <row r="80" spans="1:9" x14ac:dyDescent="0.25">
      <c r="A80" s="19">
        <v>7</v>
      </c>
      <c r="B80" s="13">
        <v>0</v>
      </c>
      <c r="C80" s="13">
        <v>0</v>
      </c>
      <c r="D80" s="12">
        <f>B80*Assumptions!$B$3</f>
        <v>0</v>
      </c>
      <c r="E80" s="12">
        <f>C80*Assumptions!$B$3</f>
        <v>0</v>
      </c>
      <c r="F80" s="20">
        <f t="shared" si="8"/>
        <v>0</v>
      </c>
      <c r="G80" s="20">
        <f t="shared" si="9"/>
        <v>0</v>
      </c>
      <c r="H80" s="49">
        <f>H79+(H79*Assumptions!$B$4)</f>
        <v>1.2722792627665738</v>
      </c>
      <c r="I80" s="21">
        <f t="shared" si="10"/>
        <v>0</v>
      </c>
    </row>
    <row r="81" spans="1:9" x14ac:dyDescent="0.25">
      <c r="A81" s="19">
        <v>8</v>
      </c>
      <c r="B81" s="13">
        <v>0</v>
      </c>
      <c r="C81" s="13">
        <v>0</v>
      </c>
      <c r="D81" s="12">
        <f>B81*Assumptions!$B$3</f>
        <v>0</v>
      </c>
      <c r="E81" s="12">
        <f>C81*Assumptions!$B$3</f>
        <v>0</v>
      </c>
      <c r="F81" s="20">
        <f t="shared" si="8"/>
        <v>0</v>
      </c>
      <c r="G81" s="20">
        <f t="shared" si="9"/>
        <v>0</v>
      </c>
      <c r="H81" s="49">
        <f>H80+(H80*Assumptions!$B$4)</f>
        <v>1.3168090369634038</v>
      </c>
      <c r="I81" s="21">
        <f t="shared" si="10"/>
        <v>0</v>
      </c>
    </row>
    <row r="82" spans="1:9" x14ac:dyDescent="0.25">
      <c r="A82" s="19">
        <v>9</v>
      </c>
      <c r="B82" s="13">
        <v>0</v>
      </c>
      <c r="C82" s="13">
        <v>0</v>
      </c>
      <c r="D82" s="12">
        <f>B82*Assumptions!$B$3</f>
        <v>0</v>
      </c>
      <c r="E82" s="12">
        <f>C82*Assumptions!$B$3</f>
        <v>0</v>
      </c>
      <c r="F82" s="20">
        <f t="shared" si="8"/>
        <v>0</v>
      </c>
      <c r="G82" s="20">
        <f t="shared" si="9"/>
        <v>0</v>
      </c>
      <c r="H82" s="49">
        <f>H81+(H81*Assumptions!$B$4)</f>
        <v>1.3628973532571229</v>
      </c>
      <c r="I82" s="21">
        <f t="shared" si="10"/>
        <v>0</v>
      </c>
    </row>
    <row r="83" spans="1:9" x14ac:dyDescent="0.25">
      <c r="A83" s="19">
        <v>10</v>
      </c>
      <c r="B83" s="13">
        <v>1</v>
      </c>
      <c r="C83" s="13">
        <v>1</v>
      </c>
      <c r="D83" s="12">
        <f>B83*Assumptions!$B$3</f>
        <v>700</v>
      </c>
      <c r="E83" s="12">
        <f>C83*Assumptions!$B$3</f>
        <v>700</v>
      </c>
      <c r="F83" s="20">
        <f t="shared" si="8"/>
        <v>1400</v>
      </c>
      <c r="G83" s="20">
        <f t="shared" si="9"/>
        <v>1959.9999999999998</v>
      </c>
      <c r="H83" s="49">
        <f>H82+(H82*Assumptions!$B$4)</f>
        <v>1.4105987606211223</v>
      </c>
      <c r="I83" s="21">
        <f t="shared" si="10"/>
        <v>2764.7735708173996</v>
      </c>
    </row>
    <row r="84" spans="1:9" x14ac:dyDescent="0.25">
      <c r="A84" s="19">
        <v>11</v>
      </c>
      <c r="B84" s="13">
        <v>0</v>
      </c>
      <c r="C84" s="13">
        <v>0</v>
      </c>
      <c r="D84" s="12">
        <f>B84*Assumptions!$B$3</f>
        <v>0</v>
      </c>
      <c r="E84" s="12">
        <f>C84*Assumptions!$B$3</f>
        <v>0</v>
      </c>
      <c r="F84" s="20">
        <f t="shared" si="8"/>
        <v>0</v>
      </c>
      <c r="G84" s="20">
        <f t="shared" si="9"/>
        <v>0</v>
      </c>
      <c r="H84" s="49">
        <f>H83+(H83*Assumptions!$B$4)</f>
        <v>1.4599697172428616</v>
      </c>
      <c r="I84" s="21">
        <f t="shared" si="10"/>
        <v>0</v>
      </c>
    </row>
    <row r="85" spans="1:9" x14ac:dyDescent="0.25">
      <c r="A85" s="19">
        <v>12</v>
      </c>
      <c r="B85" s="13">
        <v>0</v>
      </c>
      <c r="C85" s="13">
        <v>0</v>
      </c>
      <c r="D85" s="12">
        <f>B85*Assumptions!$B$3</f>
        <v>0</v>
      </c>
      <c r="E85" s="12">
        <f>C85*Assumptions!$B$3</f>
        <v>0</v>
      </c>
      <c r="F85" s="20">
        <f t="shared" si="8"/>
        <v>0</v>
      </c>
      <c r="G85" s="20">
        <f t="shared" si="9"/>
        <v>0</v>
      </c>
      <c r="H85" s="49">
        <f>H84+(H84*Assumptions!$B$4)</f>
        <v>1.5110686573463619</v>
      </c>
      <c r="I85" s="21">
        <f t="shared" si="10"/>
        <v>0</v>
      </c>
    </row>
    <row r="86" spans="1:9" x14ac:dyDescent="0.25">
      <c r="A86" s="19">
        <v>13</v>
      </c>
      <c r="B86" s="13">
        <v>0</v>
      </c>
      <c r="C86" s="13">
        <v>0</v>
      </c>
      <c r="D86" s="12">
        <f>B86*Assumptions!$B$3</f>
        <v>0</v>
      </c>
      <c r="E86" s="12">
        <f>C86*Assumptions!$B$3</f>
        <v>0</v>
      </c>
      <c r="F86" s="20">
        <f t="shared" si="8"/>
        <v>0</v>
      </c>
      <c r="G86" s="20">
        <f t="shared" si="9"/>
        <v>0</v>
      </c>
      <c r="H86" s="49">
        <f>H85+(H85*Assumptions!$B$4)</f>
        <v>1.5639560603534846</v>
      </c>
      <c r="I86" s="21">
        <f t="shared" si="10"/>
        <v>0</v>
      </c>
    </row>
    <row r="87" spans="1:9" x14ac:dyDescent="0.25">
      <c r="A87" s="19">
        <v>14</v>
      </c>
      <c r="B87" s="13">
        <v>0</v>
      </c>
      <c r="C87" s="13">
        <v>0</v>
      </c>
      <c r="D87" s="12">
        <f>B87*Assumptions!$B$3</f>
        <v>0</v>
      </c>
      <c r="E87" s="12">
        <f>C87*Assumptions!$B$3</f>
        <v>0</v>
      </c>
      <c r="F87" s="20">
        <f t="shared" si="8"/>
        <v>0</v>
      </c>
      <c r="G87" s="20">
        <f t="shared" si="9"/>
        <v>0</v>
      </c>
      <c r="H87" s="49">
        <f>H86+(H86*Assumptions!$B$4)</f>
        <v>1.6186945224658564</v>
      </c>
      <c r="I87" s="21">
        <f t="shared" si="10"/>
        <v>0</v>
      </c>
    </row>
    <row r="88" spans="1:9" x14ac:dyDescent="0.25">
      <c r="A88" s="19">
        <v>15</v>
      </c>
      <c r="B88" s="13">
        <v>1</v>
      </c>
      <c r="C88" s="13">
        <v>2</v>
      </c>
      <c r="D88" s="12">
        <f>B88*Assumptions!$B$3</f>
        <v>700</v>
      </c>
      <c r="E88" s="12">
        <f>C88*Assumptions!$B$3</f>
        <v>1400</v>
      </c>
      <c r="F88" s="20">
        <f t="shared" si="8"/>
        <v>2100</v>
      </c>
      <c r="G88" s="20">
        <f t="shared" si="9"/>
        <v>2940</v>
      </c>
      <c r="H88" s="49">
        <f>H87+(H87*Assumptions!$B$4)</f>
        <v>1.6753488307521613</v>
      </c>
      <c r="I88" s="21">
        <f t="shared" si="10"/>
        <v>4925.5255624113543</v>
      </c>
    </row>
    <row r="89" spans="1:9" x14ac:dyDescent="0.25">
      <c r="A89" s="19">
        <v>16</v>
      </c>
      <c r="B89" s="13">
        <v>0</v>
      </c>
      <c r="C89" s="13">
        <v>0</v>
      </c>
      <c r="D89" s="12">
        <f>B89*Assumptions!$B$3</f>
        <v>0</v>
      </c>
      <c r="E89" s="12">
        <f>C89*Assumptions!$B$3</f>
        <v>0</v>
      </c>
      <c r="F89" s="20">
        <f t="shared" si="8"/>
        <v>0</v>
      </c>
      <c r="G89" s="20">
        <f t="shared" si="9"/>
        <v>0</v>
      </c>
      <c r="H89" s="49">
        <f>H88+(H88*Assumptions!$B$4)</f>
        <v>1.733986039828487</v>
      </c>
      <c r="I89" s="21">
        <f t="shared" si="10"/>
        <v>0</v>
      </c>
    </row>
    <row r="90" spans="1:9" x14ac:dyDescent="0.25">
      <c r="A90" s="19">
        <v>17</v>
      </c>
      <c r="B90" s="13">
        <v>0</v>
      </c>
      <c r="C90" s="13">
        <v>0</v>
      </c>
      <c r="D90" s="12">
        <f>B90*Assumptions!$B$3</f>
        <v>0</v>
      </c>
      <c r="E90" s="12">
        <f>C90*Assumptions!$B$3</f>
        <v>0</v>
      </c>
      <c r="F90" s="20">
        <f t="shared" si="8"/>
        <v>0</v>
      </c>
      <c r="G90" s="20">
        <f t="shared" si="9"/>
        <v>0</v>
      </c>
      <c r="H90" s="49">
        <f>H89+(H89*Assumptions!$B$4)</f>
        <v>1.7946755512224841</v>
      </c>
      <c r="I90" s="21">
        <f t="shared" si="10"/>
        <v>0</v>
      </c>
    </row>
    <row r="91" spans="1:9" x14ac:dyDescent="0.25">
      <c r="A91" s="19">
        <v>18</v>
      </c>
      <c r="B91" s="13">
        <v>0</v>
      </c>
      <c r="C91" s="13">
        <v>0</v>
      </c>
      <c r="D91" s="12">
        <f>B91*Assumptions!$B$3</f>
        <v>0</v>
      </c>
      <c r="E91" s="12">
        <f>C91*Assumptions!$B$3</f>
        <v>0</v>
      </c>
      <c r="F91" s="20">
        <f t="shared" si="8"/>
        <v>0</v>
      </c>
      <c r="G91" s="20">
        <f t="shared" si="9"/>
        <v>0</v>
      </c>
      <c r="H91" s="49">
        <f>H90+(H90*Assumptions!$B$4)</f>
        <v>1.857489195515271</v>
      </c>
      <c r="I91" s="21">
        <f t="shared" si="10"/>
        <v>0</v>
      </c>
    </row>
    <row r="92" spans="1:9" x14ac:dyDescent="0.25">
      <c r="A92" s="19">
        <v>19</v>
      </c>
      <c r="B92" s="13">
        <v>0</v>
      </c>
      <c r="C92" s="13">
        <v>0</v>
      </c>
      <c r="D92" s="12">
        <f>B92*Assumptions!$B$3</f>
        <v>0</v>
      </c>
      <c r="E92" s="12">
        <f>C92*Assumptions!$B$3</f>
        <v>0</v>
      </c>
      <c r="F92" s="20">
        <f t="shared" si="8"/>
        <v>0</v>
      </c>
      <c r="G92" s="20">
        <f t="shared" si="9"/>
        <v>0</v>
      </c>
      <c r="H92" s="49">
        <f>H91+(H91*Assumptions!$B$4)</f>
        <v>1.9225013173583054</v>
      </c>
      <c r="I92" s="21">
        <f t="shared" si="10"/>
        <v>0</v>
      </c>
    </row>
    <row r="93" spans="1:9" x14ac:dyDescent="0.25">
      <c r="A93" s="19">
        <v>20</v>
      </c>
      <c r="B93" s="13">
        <v>1</v>
      </c>
      <c r="C93" s="13">
        <v>1</v>
      </c>
      <c r="D93" s="12">
        <f>B93*Assumptions!$B$3</f>
        <v>700</v>
      </c>
      <c r="E93" s="12">
        <f>C93*Assumptions!$B$3</f>
        <v>700</v>
      </c>
      <c r="F93" s="20">
        <f t="shared" si="8"/>
        <v>1400</v>
      </c>
      <c r="G93" s="20">
        <f t="shared" si="9"/>
        <v>1959.9999999999998</v>
      </c>
      <c r="H93" s="49">
        <f>H92+(H92*Assumptions!$B$4)</f>
        <v>1.989788863465846</v>
      </c>
      <c r="I93" s="21">
        <f t="shared" si="10"/>
        <v>3899.9861723930576</v>
      </c>
    </row>
    <row r="94" spans="1:9" x14ac:dyDescent="0.25">
      <c r="A94" s="19">
        <v>21</v>
      </c>
      <c r="B94" s="13">
        <v>0</v>
      </c>
      <c r="C94" s="13">
        <v>0</v>
      </c>
      <c r="D94" s="12">
        <f>B94*Assumptions!$B$3</f>
        <v>0</v>
      </c>
      <c r="E94" s="12">
        <f>C94*Assumptions!$B$3</f>
        <v>0</v>
      </c>
      <c r="F94" s="20">
        <f t="shared" si="8"/>
        <v>0</v>
      </c>
      <c r="G94" s="20">
        <f t="shared" si="9"/>
        <v>0</v>
      </c>
      <c r="H94" s="49">
        <f>H93+(H93*Assumptions!$B$4)</f>
        <v>2.0594314736871508</v>
      </c>
      <c r="I94" s="21">
        <f t="shared" si="10"/>
        <v>0</v>
      </c>
    </row>
    <row r="95" spans="1:9" x14ac:dyDescent="0.25">
      <c r="A95" s="19">
        <v>22</v>
      </c>
      <c r="B95" s="13">
        <v>0</v>
      </c>
      <c r="C95" s="13">
        <v>0</v>
      </c>
      <c r="D95" s="12">
        <f>B95*Assumptions!$B$3</f>
        <v>0</v>
      </c>
      <c r="E95" s="12">
        <f>C95*Assumptions!$B$3</f>
        <v>0</v>
      </c>
      <c r="F95" s="20">
        <f t="shared" si="8"/>
        <v>0</v>
      </c>
      <c r="G95" s="20">
        <f t="shared" si="9"/>
        <v>0</v>
      </c>
      <c r="H95" s="49">
        <f>H94+(H94*Assumptions!$B$4)</f>
        <v>2.1315115752662011</v>
      </c>
      <c r="I95" s="21">
        <f t="shared" si="10"/>
        <v>0</v>
      </c>
    </row>
    <row r="96" spans="1:9" x14ac:dyDescent="0.25">
      <c r="A96" s="19">
        <v>23</v>
      </c>
      <c r="B96" s="13">
        <v>0</v>
      </c>
      <c r="C96" s="13">
        <v>0</v>
      </c>
      <c r="D96" s="12">
        <f>B96*Assumptions!$B$3</f>
        <v>0</v>
      </c>
      <c r="E96" s="12">
        <f>C96*Assumptions!$B$3</f>
        <v>0</v>
      </c>
      <c r="F96" s="20">
        <f t="shared" si="8"/>
        <v>0</v>
      </c>
      <c r="G96" s="20">
        <f t="shared" si="9"/>
        <v>0</v>
      </c>
      <c r="H96" s="49">
        <f>H95+(H95*Assumptions!$B$4)</f>
        <v>2.2061144804005179</v>
      </c>
      <c r="I96" s="21">
        <f t="shared" si="10"/>
        <v>0</v>
      </c>
    </row>
    <row r="97" spans="1:9" x14ac:dyDescent="0.25">
      <c r="A97" s="19">
        <v>24</v>
      </c>
      <c r="B97" s="13">
        <v>0</v>
      </c>
      <c r="C97" s="13">
        <v>0</v>
      </c>
      <c r="D97" s="12">
        <f>B97*Assumptions!$B$3</f>
        <v>0</v>
      </c>
      <c r="E97" s="12">
        <f>C97*Assumptions!$B$3</f>
        <v>0</v>
      </c>
      <c r="F97" s="20">
        <f t="shared" si="8"/>
        <v>0</v>
      </c>
      <c r="G97" s="20">
        <f t="shared" si="9"/>
        <v>0</v>
      </c>
      <c r="H97" s="49">
        <f>H96+(H96*Assumptions!$B$4)</f>
        <v>2.2833284872145363</v>
      </c>
      <c r="I97" s="21">
        <f t="shared" si="10"/>
        <v>0</v>
      </c>
    </row>
    <row r="98" spans="1:9" x14ac:dyDescent="0.25">
      <c r="A98" s="19">
        <v>25</v>
      </c>
      <c r="B98" s="13">
        <v>1</v>
      </c>
      <c r="C98" s="13">
        <v>2</v>
      </c>
      <c r="D98" s="12">
        <f>B98*Assumptions!$B$3</f>
        <v>700</v>
      </c>
      <c r="E98" s="12">
        <f>C98*Assumptions!$B$3</f>
        <v>1400</v>
      </c>
      <c r="F98" s="20">
        <f t="shared" si="8"/>
        <v>2100</v>
      </c>
      <c r="G98" s="20">
        <f t="shared" si="9"/>
        <v>2940</v>
      </c>
      <c r="H98" s="49">
        <f>H97+(H97*Assumptions!$B$4)</f>
        <v>2.3632449842670451</v>
      </c>
      <c r="I98" s="21">
        <f t="shared" si="10"/>
        <v>6947.9402537451124</v>
      </c>
    </row>
    <row r="99" spans="1:9" x14ac:dyDescent="0.25">
      <c r="A99" s="19">
        <v>26</v>
      </c>
      <c r="B99" s="13">
        <v>0</v>
      </c>
      <c r="C99" s="13">
        <v>0</v>
      </c>
      <c r="D99" s="12">
        <f>B99*Assumptions!$B$3</f>
        <v>0</v>
      </c>
      <c r="E99" s="12">
        <f>C99*Assumptions!$B$3</f>
        <v>0</v>
      </c>
      <c r="F99" s="20">
        <f t="shared" si="8"/>
        <v>0</v>
      </c>
      <c r="G99" s="20">
        <f t="shared" si="9"/>
        <v>0</v>
      </c>
      <c r="H99" s="49">
        <f>H98+(H98*Assumptions!$B$4)</f>
        <v>2.4459585587163919</v>
      </c>
      <c r="I99" s="21">
        <f t="shared" si="10"/>
        <v>0</v>
      </c>
    </row>
    <row r="100" spans="1:9" x14ac:dyDescent="0.25">
      <c r="A100" s="19">
        <v>27</v>
      </c>
      <c r="B100" s="13">
        <v>0</v>
      </c>
      <c r="C100" s="13">
        <v>0</v>
      </c>
      <c r="D100" s="12">
        <f>B100*Assumptions!$B$3</f>
        <v>0</v>
      </c>
      <c r="E100" s="12">
        <f>C100*Assumptions!$B$3</f>
        <v>0</v>
      </c>
      <c r="F100" s="20">
        <f t="shared" si="8"/>
        <v>0</v>
      </c>
      <c r="G100" s="20">
        <f t="shared" si="9"/>
        <v>0</v>
      </c>
      <c r="H100" s="49">
        <f>H99+(H99*Assumptions!$B$4)</f>
        <v>2.5315671082714655</v>
      </c>
      <c r="I100" s="21">
        <f t="shared" si="10"/>
        <v>0</v>
      </c>
    </row>
    <row r="101" spans="1:9" x14ac:dyDescent="0.25">
      <c r="A101" s="19">
        <v>28</v>
      </c>
      <c r="B101" s="13">
        <v>0</v>
      </c>
      <c r="C101" s="13">
        <v>0</v>
      </c>
      <c r="D101" s="12">
        <f>B101*Assumptions!$B$3</f>
        <v>0</v>
      </c>
      <c r="E101" s="12">
        <f>C101*Assumptions!$B$3</f>
        <v>0</v>
      </c>
      <c r="F101" s="20">
        <f t="shared" si="8"/>
        <v>0</v>
      </c>
      <c r="G101" s="20">
        <f t="shared" si="9"/>
        <v>0</v>
      </c>
      <c r="H101" s="49">
        <f>H100+(H100*Assumptions!$B$4)</f>
        <v>2.6201719570609669</v>
      </c>
      <c r="I101" s="21">
        <f t="shared" si="10"/>
        <v>0</v>
      </c>
    </row>
    <row r="102" spans="1:9" x14ac:dyDescent="0.25">
      <c r="A102" s="19">
        <v>29</v>
      </c>
      <c r="B102" s="13">
        <v>0</v>
      </c>
      <c r="C102" s="13">
        <v>0</v>
      </c>
      <c r="D102" s="12">
        <f>B102*Assumptions!$B$3</f>
        <v>0</v>
      </c>
      <c r="E102" s="12">
        <f>C102*Assumptions!$B$3</f>
        <v>0</v>
      </c>
      <c r="F102" s="20">
        <f t="shared" si="8"/>
        <v>0</v>
      </c>
      <c r="G102" s="20">
        <f t="shared" si="9"/>
        <v>0</v>
      </c>
      <c r="H102" s="49">
        <f>H101+(H101*Assumptions!$B$4)</f>
        <v>2.7118779755581008</v>
      </c>
      <c r="I102" s="21">
        <f t="shared" si="10"/>
        <v>0</v>
      </c>
    </row>
    <row r="103" spans="1:9" x14ac:dyDescent="0.25">
      <c r="A103" s="19">
        <v>30</v>
      </c>
      <c r="B103" s="13">
        <v>1</v>
      </c>
      <c r="C103" s="13">
        <v>1</v>
      </c>
      <c r="D103" s="12">
        <f>B103*Assumptions!$B$3</f>
        <v>700</v>
      </c>
      <c r="E103" s="12">
        <f>C103*Assumptions!$B$3</f>
        <v>700</v>
      </c>
      <c r="F103" s="20">
        <f t="shared" si="8"/>
        <v>1400</v>
      </c>
      <c r="G103" s="20">
        <f t="shared" si="9"/>
        <v>1959.9999999999998</v>
      </c>
      <c r="H103" s="49">
        <f>H102+(H102*Assumptions!$B$4)</f>
        <v>2.8067937047026343</v>
      </c>
      <c r="I103" s="21">
        <f t="shared" si="10"/>
        <v>5501.3156612171624</v>
      </c>
    </row>
    <row r="104" spans="1:9" x14ac:dyDescent="0.25">
      <c r="A104" s="23" t="s">
        <v>11</v>
      </c>
      <c r="B104" s="24">
        <f>SUM(B73:B103)</f>
        <v>9</v>
      </c>
      <c r="C104" s="24">
        <f t="shared" ref="C104" si="11">SUM(C73:C103)</f>
        <v>8</v>
      </c>
      <c r="D104" s="25">
        <f>B104*Assumptions!$B$3</f>
        <v>6300</v>
      </c>
      <c r="E104" s="25">
        <f>C104*Assumptions!$B$3</f>
        <v>5600</v>
      </c>
      <c r="F104" s="26">
        <f>SUM(F73:F103)</f>
        <v>11900</v>
      </c>
      <c r="G104" s="26">
        <f>SUM(G73:G103)</f>
        <v>16660</v>
      </c>
      <c r="H104" s="24"/>
      <c r="I104" s="27">
        <f>SUM(I73:I103)</f>
        <v>29448.249897151964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7FFFE-FAAD-4ABB-A70B-2DA9C760E22B}">
  <dimension ref="A1:M104"/>
  <sheetViews>
    <sheetView zoomScale="70" zoomScaleNormal="70" workbookViewId="0">
      <selection activeCell="B7" sqref="B7"/>
    </sheetView>
  </sheetViews>
  <sheetFormatPr defaultColWidth="8.75" defaultRowHeight="15.75" x14ac:dyDescent="0.25"/>
  <cols>
    <col min="1" max="1" width="11.5" style="30" customWidth="1"/>
    <col min="2" max="2" width="13.125" style="13" customWidth="1"/>
    <col min="3" max="3" width="9.125" style="13" customWidth="1"/>
    <col min="4" max="4" width="11.25" style="13" customWidth="1"/>
    <col min="5" max="5" width="10.75" style="13" customWidth="1"/>
    <col min="6" max="6" width="10.5" style="13" customWidth="1"/>
    <col min="7" max="7" width="15.75" style="13" customWidth="1"/>
    <col min="8" max="8" width="8.5" style="13" customWidth="1"/>
    <col min="9" max="9" width="10.125" style="13" bestFit="1" customWidth="1"/>
    <col min="10" max="12" width="8.75" style="13"/>
    <col min="13" max="13" width="13.125" style="13" bestFit="1" customWidth="1"/>
    <col min="14" max="16384" width="8.75" style="13"/>
  </cols>
  <sheetData>
    <row r="1" spans="1:13" ht="23.25" x14ac:dyDescent="0.25">
      <c r="A1" s="17" t="s">
        <v>48</v>
      </c>
      <c r="B1" s="17"/>
      <c r="C1" s="17"/>
      <c r="D1" s="17"/>
      <c r="K1" s="12"/>
      <c r="M1" s="18"/>
    </row>
    <row r="2" spans="1:13" ht="47.25" x14ac:dyDescent="0.25">
      <c r="A2" s="14" t="s">
        <v>35</v>
      </c>
      <c r="B2" s="15" t="s">
        <v>0</v>
      </c>
      <c r="C2" s="15" t="s">
        <v>1</v>
      </c>
      <c r="D2" s="15" t="s">
        <v>2</v>
      </c>
      <c r="E2" s="15" t="s">
        <v>3</v>
      </c>
      <c r="F2" s="15" t="s">
        <v>4</v>
      </c>
      <c r="G2" s="15" t="s">
        <v>33</v>
      </c>
      <c r="H2" s="15" t="s">
        <v>5</v>
      </c>
      <c r="I2" s="16" t="s">
        <v>6</v>
      </c>
    </row>
    <row r="3" spans="1:13" ht="47.25" x14ac:dyDescent="0.25">
      <c r="A3" s="28" t="s">
        <v>36</v>
      </c>
      <c r="B3" s="13">
        <v>1</v>
      </c>
      <c r="C3" s="13">
        <v>0</v>
      </c>
      <c r="D3" s="12">
        <f>B3*Assumptions!$B$3</f>
        <v>700</v>
      </c>
      <c r="E3" s="12">
        <f>C3*Assumptions!$B$3</f>
        <v>0</v>
      </c>
      <c r="F3" s="20">
        <f t="shared" ref="F3:F33" si="0">SUM(D3:E3)</f>
        <v>700</v>
      </c>
      <c r="G3" s="20">
        <f>F3*1.4</f>
        <v>979.99999999999989</v>
      </c>
      <c r="H3" s="13">
        <v>1</v>
      </c>
      <c r="I3" s="21">
        <f>G3*H3</f>
        <v>979.99999999999989</v>
      </c>
    </row>
    <row r="4" spans="1:13" x14ac:dyDescent="0.25">
      <c r="A4" s="19">
        <v>1</v>
      </c>
      <c r="B4" s="13">
        <v>1</v>
      </c>
      <c r="C4" s="13">
        <v>0</v>
      </c>
      <c r="D4" s="12">
        <f>B4*Assumptions!$B$3</f>
        <v>700</v>
      </c>
      <c r="E4" s="12">
        <f>C4*Assumptions!$B$3</f>
        <v>0</v>
      </c>
      <c r="F4" s="20">
        <f t="shared" si="0"/>
        <v>700</v>
      </c>
      <c r="G4" s="20">
        <f t="shared" ref="G4:G33" si="1">F4*1.4</f>
        <v>979.99999999999989</v>
      </c>
      <c r="H4" s="13">
        <f>H3+(H3*Assumptions!$B$4)</f>
        <v>1.0349999999999999</v>
      </c>
      <c r="I4" s="21">
        <f t="shared" ref="I4:I33" si="2">G4*H4</f>
        <v>1014.2999999999998</v>
      </c>
    </row>
    <row r="5" spans="1:13" x14ac:dyDescent="0.25">
      <c r="A5" s="19">
        <v>2</v>
      </c>
      <c r="B5" s="13">
        <v>0</v>
      </c>
      <c r="C5" s="13">
        <v>0</v>
      </c>
      <c r="D5" s="12">
        <f>B5*Assumptions!$B$3</f>
        <v>0</v>
      </c>
      <c r="E5" s="12">
        <f>C5*Assumptions!$B$3</f>
        <v>0</v>
      </c>
      <c r="F5" s="20">
        <f t="shared" si="0"/>
        <v>0</v>
      </c>
      <c r="G5" s="20">
        <f t="shared" si="1"/>
        <v>0</v>
      </c>
      <c r="H5" s="49">
        <f>H4+(H4*Assumptions!$B$4)</f>
        <v>1.0712249999999999</v>
      </c>
      <c r="I5" s="21">
        <f t="shared" si="2"/>
        <v>0</v>
      </c>
    </row>
    <row r="6" spans="1:13" x14ac:dyDescent="0.25">
      <c r="A6" s="19">
        <v>3</v>
      </c>
      <c r="B6" s="13">
        <v>1</v>
      </c>
      <c r="C6" s="13">
        <v>0</v>
      </c>
      <c r="D6" s="12">
        <f>B6*Assumptions!$B$3</f>
        <v>700</v>
      </c>
      <c r="E6" s="12">
        <f>C6*Assumptions!$B$3</f>
        <v>0</v>
      </c>
      <c r="F6" s="20">
        <f t="shared" si="0"/>
        <v>700</v>
      </c>
      <c r="G6" s="20">
        <f t="shared" si="1"/>
        <v>979.99999999999989</v>
      </c>
      <c r="H6" s="49">
        <f>H5+(H5*Assumptions!$B$4)</f>
        <v>1.108717875</v>
      </c>
      <c r="I6" s="21">
        <f t="shared" si="2"/>
        <v>1086.5435174999998</v>
      </c>
    </row>
    <row r="7" spans="1:13" x14ac:dyDescent="0.25">
      <c r="A7" s="19">
        <v>4</v>
      </c>
      <c r="B7" s="13">
        <v>0</v>
      </c>
      <c r="C7" s="13">
        <v>0</v>
      </c>
      <c r="D7" s="12">
        <f>B7*Assumptions!$B$3</f>
        <v>0</v>
      </c>
      <c r="E7" s="12">
        <f>C7*Assumptions!$B$3</f>
        <v>0</v>
      </c>
      <c r="F7" s="20">
        <f t="shared" si="0"/>
        <v>0</v>
      </c>
      <c r="G7" s="20">
        <f t="shared" si="1"/>
        <v>0</v>
      </c>
      <c r="H7" s="49">
        <f>H6+(H6*Assumptions!$B$4)</f>
        <v>1.1475230006249999</v>
      </c>
      <c r="I7" s="21">
        <f t="shared" si="2"/>
        <v>0</v>
      </c>
    </row>
    <row r="8" spans="1:13" x14ac:dyDescent="0.25">
      <c r="A8" s="19">
        <v>5</v>
      </c>
      <c r="B8" s="13">
        <v>1</v>
      </c>
      <c r="C8" s="13">
        <v>1</v>
      </c>
      <c r="D8" s="12">
        <f>B8*Assumptions!$B$3</f>
        <v>700</v>
      </c>
      <c r="E8" s="12">
        <f>C8*Assumptions!$B$3</f>
        <v>700</v>
      </c>
      <c r="F8" s="20">
        <f t="shared" si="0"/>
        <v>1400</v>
      </c>
      <c r="G8" s="20">
        <f t="shared" si="1"/>
        <v>1959.9999999999998</v>
      </c>
      <c r="H8" s="49">
        <f>H7+(H7*Assumptions!$B$4)</f>
        <v>1.1876863056468749</v>
      </c>
      <c r="I8" s="21">
        <f t="shared" si="2"/>
        <v>2327.8651590678746</v>
      </c>
    </row>
    <row r="9" spans="1:13" x14ac:dyDescent="0.25">
      <c r="A9" s="19">
        <v>6</v>
      </c>
      <c r="B9" s="13">
        <v>0</v>
      </c>
      <c r="C9" s="13">
        <v>0</v>
      </c>
      <c r="D9" s="12">
        <f>B9*Assumptions!$B$3</f>
        <v>0</v>
      </c>
      <c r="E9" s="12">
        <f>C9*Assumptions!$B$3</f>
        <v>0</v>
      </c>
      <c r="F9" s="20">
        <f t="shared" si="0"/>
        <v>0</v>
      </c>
      <c r="G9" s="20">
        <f t="shared" si="1"/>
        <v>0</v>
      </c>
      <c r="H9" s="49">
        <f>H8+(H8*Assumptions!$B$4)</f>
        <v>1.2292553263445156</v>
      </c>
      <c r="I9" s="21">
        <f t="shared" si="2"/>
        <v>0</v>
      </c>
    </row>
    <row r="10" spans="1:13" x14ac:dyDescent="0.25">
      <c r="A10" s="19">
        <v>7</v>
      </c>
      <c r="B10" s="13">
        <v>0</v>
      </c>
      <c r="C10" s="13">
        <v>0</v>
      </c>
      <c r="D10" s="12">
        <f>B10*Assumptions!$B$3</f>
        <v>0</v>
      </c>
      <c r="E10" s="12">
        <f>C10*Assumptions!$B$3</f>
        <v>0</v>
      </c>
      <c r="F10" s="20">
        <f t="shared" si="0"/>
        <v>0</v>
      </c>
      <c r="G10" s="20">
        <f t="shared" si="1"/>
        <v>0</v>
      </c>
      <c r="H10" s="49">
        <f>H9+(H9*Assumptions!$B$4)</f>
        <v>1.2722792627665738</v>
      </c>
      <c r="I10" s="21">
        <f t="shared" si="2"/>
        <v>0</v>
      </c>
    </row>
    <row r="11" spans="1:13" x14ac:dyDescent="0.25">
      <c r="A11" s="19">
        <v>8</v>
      </c>
      <c r="B11" s="13">
        <v>0</v>
      </c>
      <c r="C11" s="13">
        <v>0</v>
      </c>
      <c r="D11" s="12">
        <f>B11*Assumptions!$B$3</f>
        <v>0</v>
      </c>
      <c r="E11" s="12">
        <f>C11*Assumptions!$B$3</f>
        <v>0</v>
      </c>
      <c r="F11" s="20">
        <f t="shared" si="0"/>
        <v>0</v>
      </c>
      <c r="G11" s="20">
        <f t="shared" si="1"/>
        <v>0</v>
      </c>
      <c r="H11" s="49">
        <f>H10+(H10*Assumptions!$B$4)</f>
        <v>1.3168090369634038</v>
      </c>
      <c r="I11" s="21">
        <f t="shared" si="2"/>
        <v>0</v>
      </c>
    </row>
    <row r="12" spans="1:13" x14ac:dyDescent="0.25">
      <c r="A12" s="19">
        <v>9</v>
      </c>
      <c r="B12" s="13">
        <v>0</v>
      </c>
      <c r="C12" s="13">
        <v>0</v>
      </c>
      <c r="D12" s="12">
        <f>B12*Assumptions!$B$3</f>
        <v>0</v>
      </c>
      <c r="E12" s="12">
        <f>C12*Assumptions!$B$3</f>
        <v>0</v>
      </c>
      <c r="F12" s="20">
        <f t="shared" si="0"/>
        <v>0</v>
      </c>
      <c r="G12" s="20">
        <f t="shared" si="1"/>
        <v>0</v>
      </c>
      <c r="H12" s="49">
        <f>H11+(H11*Assumptions!$B$4)</f>
        <v>1.3628973532571229</v>
      </c>
      <c r="I12" s="21">
        <f t="shared" si="2"/>
        <v>0</v>
      </c>
    </row>
    <row r="13" spans="1:13" x14ac:dyDescent="0.25">
      <c r="A13" s="19">
        <v>10</v>
      </c>
      <c r="B13" s="13">
        <v>1</v>
      </c>
      <c r="C13" s="13">
        <v>0</v>
      </c>
      <c r="D13" s="12">
        <f>B13*Assumptions!$B$3</f>
        <v>700</v>
      </c>
      <c r="E13" s="12">
        <f>C13*Assumptions!$B$3</f>
        <v>0</v>
      </c>
      <c r="F13" s="20">
        <f t="shared" si="0"/>
        <v>700</v>
      </c>
      <c r="G13" s="20">
        <f t="shared" si="1"/>
        <v>979.99999999999989</v>
      </c>
      <c r="H13" s="49">
        <f>H12+(H12*Assumptions!$B$4)</f>
        <v>1.4105987606211223</v>
      </c>
      <c r="I13" s="21">
        <f t="shared" si="2"/>
        <v>1382.3867854086998</v>
      </c>
    </row>
    <row r="14" spans="1:13" x14ac:dyDescent="0.25">
      <c r="A14" s="19">
        <v>11</v>
      </c>
      <c r="B14" s="13">
        <v>0</v>
      </c>
      <c r="C14" s="13">
        <v>0</v>
      </c>
      <c r="D14" s="12">
        <f>B14*Assumptions!$B$3</f>
        <v>0</v>
      </c>
      <c r="E14" s="12">
        <f>C14*Assumptions!$B$3</f>
        <v>0</v>
      </c>
      <c r="F14" s="20">
        <f t="shared" si="0"/>
        <v>0</v>
      </c>
      <c r="G14" s="20">
        <f t="shared" si="1"/>
        <v>0</v>
      </c>
      <c r="H14" s="49">
        <f>H13+(H13*Assumptions!$B$4)</f>
        <v>1.4599697172428616</v>
      </c>
      <c r="I14" s="21">
        <f t="shared" si="2"/>
        <v>0</v>
      </c>
    </row>
    <row r="15" spans="1:13" x14ac:dyDescent="0.25">
      <c r="A15" s="19">
        <v>12</v>
      </c>
      <c r="B15" s="13">
        <v>0</v>
      </c>
      <c r="C15" s="13">
        <v>0</v>
      </c>
      <c r="D15" s="12">
        <f>B15*Assumptions!$B$3</f>
        <v>0</v>
      </c>
      <c r="E15" s="12">
        <f>C15*Assumptions!$B$3</f>
        <v>0</v>
      </c>
      <c r="F15" s="20">
        <f t="shared" si="0"/>
        <v>0</v>
      </c>
      <c r="G15" s="20">
        <f t="shared" si="1"/>
        <v>0</v>
      </c>
      <c r="H15" s="49">
        <f>H14+(H14*Assumptions!$B$4)</f>
        <v>1.5110686573463619</v>
      </c>
      <c r="I15" s="21">
        <f t="shared" si="2"/>
        <v>0</v>
      </c>
    </row>
    <row r="16" spans="1:13" x14ac:dyDescent="0.25">
      <c r="A16" s="19">
        <v>13</v>
      </c>
      <c r="B16" s="13">
        <v>0</v>
      </c>
      <c r="C16" s="13">
        <v>0</v>
      </c>
      <c r="D16" s="12">
        <f>B16*Assumptions!$B$3</f>
        <v>0</v>
      </c>
      <c r="E16" s="12">
        <f>C16*Assumptions!$B$3</f>
        <v>0</v>
      </c>
      <c r="F16" s="20">
        <f t="shared" si="0"/>
        <v>0</v>
      </c>
      <c r="G16" s="20">
        <f t="shared" si="1"/>
        <v>0</v>
      </c>
      <c r="H16" s="49">
        <f>H15+(H15*Assumptions!$B$4)</f>
        <v>1.5639560603534846</v>
      </c>
      <c r="I16" s="21">
        <f t="shared" si="2"/>
        <v>0</v>
      </c>
    </row>
    <row r="17" spans="1:9" x14ac:dyDescent="0.25">
      <c r="A17" s="19">
        <v>14</v>
      </c>
      <c r="B17" s="13">
        <v>0</v>
      </c>
      <c r="C17" s="13">
        <v>0</v>
      </c>
      <c r="D17" s="12">
        <f>B17*Assumptions!$B$3</f>
        <v>0</v>
      </c>
      <c r="E17" s="12">
        <f>C17*Assumptions!$B$3</f>
        <v>0</v>
      </c>
      <c r="F17" s="20">
        <f t="shared" si="0"/>
        <v>0</v>
      </c>
      <c r="G17" s="20">
        <f t="shared" si="1"/>
        <v>0</v>
      </c>
      <c r="H17" s="49">
        <f>H16+(H16*Assumptions!$B$4)</f>
        <v>1.6186945224658564</v>
      </c>
      <c r="I17" s="21">
        <f t="shared" si="2"/>
        <v>0</v>
      </c>
    </row>
    <row r="18" spans="1:9" x14ac:dyDescent="0.25">
      <c r="A18" s="19">
        <v>15</v>
      </c>
      <c r="B18" s="13">
        <v>1</v>
      </c>
      <c r="C18" s="13">
        <v>2</v>
      </c>
      <c r="D18" s="12">
        <f>B18*Assumptions!$B$3</f>
        <v>700</v>
      </c>
      <c r="E18" s="12">
        <f>C18*Assumptions!$B$3</f>
        <v>1400</v>
      </c>
      <c r="F18" s="20">
        <f t="shared" si="0"/>
        <v>2100</v>
      </c>
      <c r="G18" s="20">
        <f t="shared" si="1"/>
        <v>2940</v>
      </c>
      <c r="H18" s="49">
        <f>H17+(H17*Assumptions!$B$4)</f>
        <v>1.6753488307521613</v>
      </c>
      <c r="I18" s="21">
        <f t="shared" si="2"/>
        <v>4925.5255624113543</v>
      </c>
    </row>
    <row r="19" spans="1:9" x14ac:dyDescent="0.25">
      <c r="A19" s="19">
        <v>16</v>
      </c>
      <c r="B19" s="13">
        <v>0</v>
      </c>
      <c r="C19" s="13">
        <v>0</v>
      </c>
      <c r="D19" s="12">
        <f>B19*Assumptions!$B$3</f>
        <v>0</v>
      </c>
      <c r="E19" s="12">
        <f>C19*Assumptions!$B$3</f>
        <v>0</v>
      </c>
      <c r="F19" s="20">
        <f t="shared" si="0"/>
        <v>0</v>
      </c>
      <c r="G19" s="20">
        <f t="shared" si="1"/>
        <v>0</v>
      </c>
      <c r="H19" s="49">
        <f>H18+(H18*Assumptions!$B$4)</f>
        <v>1.733986039828487</v>
      </c>
      <c r="I19" s="21">
        <f t="shared" si="2"/>
        <v>0</v>
      </c>
    </row>
    <row r="20" spans="1:9" x14ac:dyDescent="0.25">
      <c r="A20" s="19">
        <v>17</v>
      </c>
      <c r="B20" s="13">
        <v>0</v>
      </c>
      <c r="C20" s="13">
        <v>0</v>
      </c>
      <c r="D20" s="12">
        <f>B20*Assumptions!$B$3</f>
        <v>0</v>
      </c>
      <c r="E20" s="12">
        <f>C20*Assumptions!$B$3</f>
        <v>0</v>
      </c>
      <c r="F20" s="20">
        <f t="shared" si="0"/>
        <v>0</v>
      </c>
      <c r="G20" s="20">
        <f t="shared" si="1"/>
        <v>0</v>
      </c>
      <c r="H20" s="49">
        <f>H19+(H19*Assumptions!$B$4)</f>
        <v>1.7946755512224841</v>
      </c>
      <c r="I20" s="21">
        <f t="shared" si="2"/>
        <v>0</v>
      </c>
    </row>
    <row r="21" spans="1:9" x14ac:dyDescent="0.25">
      <c r="A21" s="19">
        <v>18</v>
      </c>
      <c r="B21" s="13">
        <v>0</v>
      </c>
      <c r="C21" s="13">
        <v>0</v>
      </c>
      <c r="D21" s="12">
        <f>B21*Assumptions!$B$3</f>
        <v>0</v>
      </c>
      <c r="E21" s="12">
        <f>C21*Assumptions!$B$3</f>
        <v>0</v>
      </c>
      <c r="F21" s="20">
        <f t="shared" si="0"/>
        <v>0</v>
      </c>
      <c r="G21" s="20">
        <f t="shared" si="1"/>
        <v>0</v>
      </c>
      <c r="H21" s="49">
        <f>H20+(H20*Assumptions!$B$4)</f>
        <v>1.857489195515271</v>
      </c>
      <c r="I21" s="21">
        <f t="shared" si="2"/>
        <v>0</v>
      </c>
    </row>
    <row r="22" spans="1:9" x14ac:dyDescent="0.25">
      <c r="A22" s="19">
        <v>19</v>
      </c>
      <c r="B22" s="13">
        <v>0</v>
      </c>
      <c r="C22" s="13">
        <v>0</v>
      </c>
      <c r="D22" s="12">
        <f>B22*Assumptions!$B$3</f>
        <v>0</v>
      </c>
      <c r="E22" s="12">
        <f>C22*Assumptions!$B$3</f>
        <v>0</v>
      </c>
      <c r="F22" s="20">
        <f t="shared" si="0"/>
        <v>0</v>
      </c>
      <c r="G22" s="20">
        <f t="shared" si="1"/>
        <v>0</v>
      </c>
      <c r="H22" s="49">
        <f>H21+(H21*Assumptions!$B$4)</f>
        <v>1.9225013173583054</v>
      </c>
      <c r="I22" s="21">
        <f t="shared" si="2"/>
        <v>0</v>
      </c>
    </row>
    <row r="23" spans="1:9" x14ac:dyDescent="0.25">
      <c r="A23" s="19">
        <v>20</v>
      </c>
      <c r="B23" s="13">
        <v>1</v>
      </c>
      <c r="C23" s="13">
        <v>0</v>
      </c>
      <c r="D23" s="12">
        <f>B23*Assumptions!$B$3</f>
        <v>700</v>
      </c>
      <c r="E23" s="12">
        <f>C23*Assumptions!$B$3</f>
        <v>0</v>
      </c>
      <c r="F23" s="20">
        <f t="shared" si="0"/>
        <v>700</v>
      </c>
      <c r="G23" s="20">
        <f t="shared" si="1"/>
        <v>979.99999999999989</v>
      </c>
      <c r="H23" s="49">
        <f>H22+(H22*Assumptions!$B$4)</f>
        <v>1.989788863465846</v>
      </c>
      <c r="I23" s="21">
        <f t="shared" si="2"/>
        <v>1949.9930861965288</v>
      </c>
    </row>
    <row r="24" spans="1:9" x14ac:dyDescent="0.25">
      <c r="A24" s="19">
        <v>21</v>
      </c>
      <c r="B24" s="13">
        <v>0</v>
      </c>
      <c r="C24" s="13">
        <v>0</v>
      </c>
      <c r="D24" s="12">
        <f>B24*Assumptions!$B$3</f>
        <v>0</v>
      </c>
      <c r="E24" s="12">
        <f>C24*Assumptions!$B$3</f>
        <v>0</v>
      </c>
      <c r="F24" s="20">
        <f t="shared" si="0"/>
        <v>0</v>
      </c>
      <c r="G24" s="20">
        <f t="shared" si="1"/>
        <v>0</v>
      </c>
      <c r="H24" s="49">
        <f>H23+(H23*Assumptions!$B$4)</f>
        <v>2.0594314736871508</v>
      </c>
      <c r="I24" s="21">
        <f t="shared" si="2"/>
        <v>0</v>
      </c>
    </row>
    <row r="25" spans="1:9" x14ac:dyDescent="0.25">
      <c r="A25" s="19">
        <v>22</v>
      </c>
      <c r="B25" s="13">
        <v>0</v>
      </c>
      <c r="C25" s="13">
        <v>0</v>
      </c>
      <c r="D25" s="12">
        <f>B25*Assumptions!$B$3</f>
        <v>0</v>
      </c>
      <c r="E25" s="12">
        <f>C25*Assumptions!$B$3</f>
        <v>0</v>
      </c>
      <c r="F25" s="20">
        <f t="shared" si="0"/>
        <v>0</v>
      </c>
      <c r="G25" s="20">
        <f t="shared" si="1"/>
        <v>0</v>
      </c>
      <c r="H25" s="49">
        <f>H24+(H24*Assumptions!$B$4)</f>
        <v>2.1315115752662011</v>
      </c>
      <c r="I25" s="21">
        <f t="shared" si="2"/>
        <v>0</v>
      </c>
    </row>
    <row r="26" spans="1:9" x14ac:dyDescent="0.25">
      <c r="A26" s="19">
        <v>23</v>
      </c>
      <c r="B26" s="13">
        <v>0</v>
      </c>
      <c r="C26" s="13">
        <v>0</v>
      </c>
      <c r="D26" s="12">
        <f>B26*Assumptions!$B$3</f>
        <v>0</v>
      </c>
      <c r="E26" s="12">
        <f>C26*Assumptions!$B$3</f>
        <v>0</v>
      </c>
      <c r="F26" s="20">
        <f t="shared" si="0"/>
        <v>0</v>
      </c>
      <c r="G26" s="20">
        <f t="shared" si="1"/>
        <v>0</v>
      </c>
      <c r="H26" s="49">
        <f>H25+(H25*Assumptions!$B$4)</f>
        <v>2.2061144804005179</v>
      </c>
      <c r="I26" s="21">
        <f t="shared" si="2"/>
        <v>0</v>
      </c>
    </row>
    <row r="27" spans="1:9" x14ac:dyDescent="0.25">
      <c r="A27" s="19">
        <v>24</v>
      </c>
      <c r="B27" s="13">
        <v>0</v>
      </c>
      <c r="C27" s="13">
        <v>0</v>
      </c>
      <c r="D27" s="12">
        <f>B27*Assumptions!$B$3</f>
        <v>0</v>
      </c>
      <c r="E27" s="12">
        <f>C27*Assumptions!$B$3</f>
        <v>0</v>
      </c>
      <c r="F27" s="20">
        <f t="shared" si="0"/>
        <v>0</v>
      </c>
      <c r="G27" s="20">
        <f t="shared" si="1"/>
        <v>0</v>
      </c>
      <c r="H27" s="49">
        <f>H26+(H26*Assumptions!$B$4)</f>
        <v>2.2833284872145363</v>
      </c>
      <c r="I27" s="21">
        <f t="shared" si="2"/>
        <v>0</v>
      </c>
    </row>
    <row r="28" spans="1:9" x14ac:dyDescent="0.25">
      <c r="A28" s="19">
        <v>25</v>
      </c>
      <c r="B28" s="13">
        <v>1</v>
      </c>
      <c r="C28" s="13">
        <v>2</v>
      </c>
      <c r="D28" s="12">
        <f>B28*Assumptions!$B$3</f>
        <v>700</v>
      </c>
      <c r="E28" s="12">
        <f>C28*Assumptions!$B$3</f>
        <v>1400</v>
      </c>
      <c r="F28" s="20">
        <f t="shared" si="0"/>
        <v>2100</v>
      </c>
      <c r="G28" s="20">
        <f t="shared" si="1"/>
        <v>2940</v>
      </c>
      <c r="H28" s="49">
        <f>H27+(H27*Assumptions!$B$4)</f>
        <v>2.3632449842670451</v>
      </c>
      <c r="I28" s="21">
        <f t="shared" si="2"/>
        <v>6947.9402537451124</v>
      </c>
    </row>
    <row r="29" spans="1:9" x14ac:dyDescent="0.25">
      <c r="A29" s="19">
        <v>26</v>
      </c>
      <c r="B29" s="13">
        <v>0</v>
      </c>
      <c r="C29" s="13">
        <v>0</v>
      </c>
      <c r="D29" s="12">
        <f>B29*Assumptions!$B$3</f>
        <v>0</v>
      </c>
      <c r="E29" s="12">
        <f>C29*Assumptions!$B$3</f>
        <v>0</v>
      </c>
      <c r="F29" s="20">
        <f t="shared" si="0"/>
        <v>0</v>
      </c>
      <c r="G29" s="20">
        <f t="shared" si="1"/>
        <v>0</v>
      </c>
      <c r="H29" s="49">
        <f>H28+(H28*Assumptions!$B$4)</f>
        <v>2.4459585587163919</v>
      </c>
      <c r="I29" s="21">
        <f t="shared" si="2"/>
        <v>0</v>
      </c>
    </row>
    <row r="30" spans="1:9" x14ac:dyDescent="0.25">
      <c r="A30" s="19">
        <v>27</v>
      </c>
      <c r="B30" s="13">
        <v>0</v>
      </c>
      <c r="C30" s="13">
        <v>0</v>
      </c>
      <c r="D30" s="12">
        <f>B30*Assumptions!$B$3</f>
        <v>0</v>
      </c>
      <c r="E30" s="12">
        <f>C30*Assumptions!$B$3</f>
        <v>0</v>
      </c>
      <c r="F30" s="20">
        <f t="shared" si="0"/>
        <v>0</v>
      </c>
      <c r="G30" s="20">
        <f t="shared" si="1"/>
        <v>0</v>
      </c>
      <c r="H30" s="49">
        <f>H29+(H29*Assumptions!$B$4)</f>
        <v>2.5315671082714655</v>
      </c>
      <c r="I30" s="21">
        <f t="shared" si="2"/>
        <v>0</v>
      </c>
    </row>
    <row r="31" spans="1:9" x14ac:dyDescent="0.25">
      <c r="A31" s="19">
        <v>28</v>
      </c>
      <c r="B31" s="13">
        <v>0</v>
      </c>
      <c r="C31" s="13">
        <v>0</v>
      </c>
      <c r="D31" s="12">
        <f>B31*Assumptions!$B$3</f>
        <v>0</v>
      </c>
      <c r="E31" s="12">
        <f>C31*Assumptions!$B$3</f>
        <v>0</v>
      </c>
      <c r="F31" s="20">
        <f t="shared" si="0"/>
        <v>0</v>
      </c>
      <c r="G31" s="20">
        <f t="shared" si="1"/>
        <v>0</v>
      </c>
      <c r="H31" s="49">
        <f>H30+(H30*Assumptions!$B$4)</f>
        <v>2.6201719570609669</v>
      </c>
      <c r="I31" s="21">
        <f t="shared" si="2"/>
        <v>0</v>
      </c>
    </row>
    <row r="32" spans="1:9" x14ac:dyDescent="0.25">
      <c r="A32" s="19">
        <v>29</v>
      </c>
      <c r="B32" s="13">
        <v>0</v>
      </c>
      <c r="C32" s="13">
        <v>0</v>
      </c>
      <c r="D32" s="12">
        <f>B32*Assumptions!$B$3</f>
        <v>0</v>
      </c>
      <c r="E32" s="12">
        <f>C32*Assumptions!$B$3</f>
        <v>0</v>
      </c>
      <c r="F32" s="20">
        <f t="shared" si="0"/>
        <v>0</v>
      </c>
      <c r="G32" s="20">
        <f t="shared" si="1"/>
        <v>0</v>
      </c>
      <c r="H32" s="49">
        <f>H31+(H31*Assumptions!$B$4)</f>
        <v>2.7118779755581008</v>
      </c>
      <c r="I32" s="21">
        <f t="shared" si="2"/>
        <v>0</v>
      </c>
    </row>
    <row r="33" spans="1:9" x14ac:dyDescent="0.25">
      <c r="A33" s="19">
        <v>30</v>
      </c>
      <c r="B33" s="13">
        <v>1</v>
      </c>
      <c r="C33" s="13">
        <v>1</v>
      </c>
      <c r="D33" s="12">
        <f>B33*Assumptions!$B$3</f>
        <v>700</v>
      </c>
      <c r="E33" s="12">
        <f>C33*Assumptions!$B$3</f>
        <v>700</v>
      </c>
      <c r="F33" s="20">
        <f t="shared" si="0"/>
        <v>1400</v>
      </c>
      <c r="G33" s="20">
        <f t="shared" si="1"/>
        <v>1959.9999999999998</v>
      </c>
      <c r="H33" s="49">
        <f>H32+(H32*Assumptions!$B$4)</f>
        <v>2.8067937047026343</v>
      </c>
      <c r="I33" s="21">
        <f t="shared" si="2"/>
        <v>5501.3156612171624</v>
      </c>
    </row>
    <row r="34" spans="1:9" x14ac:dyDescent="0.25">
      <c r="A34" s="23" t="s">
        <v>11</v>
      </c>
      <c r="B34" s="24">
        <f>SUM(B3:B33)</f>
        <v>9</v>
      </c>
      <c r="C34" s="24">
        <f t="shared" ref="C34" si="3">SUM(C3:C33)</f>
        <v>6</v>
      </c>
      <c r="D34" s="25">
        <f>B34*Assumptions!$B$3</f>
        <v>6300</v>
      </c>
      <c r="E34" s="25">
        <f>C34*Assumptions!$B$3</f>
        <v>4200</v>
      </c>
      <c r="F34" s="26">
        <f>SUM(F3:F33)</f>
        <v>10500</v>
      </c>
      <c r="G34" s="26">
        <f>SUM(G3:G33)</f>
        <v>14700</v>
      </c>
      <c r="H34" s="24"/>
      <c r="I34" s="27">
        <f>SUM(I3:I33)</f>
        <v>26115.870025546734</v>
      </c>
    </row>
    <row r="36" spans="1:9" ht="23.25" x14ac:dyDescent="0.25">
      <c r="A36" s="17" t="s">
        <v>49</v>
      </c>
      <c r="B36" s="17"/>
      <c r="C36" s="17"/>
      <c r="D36" s="17"/>
    </row>
    <row r="37" spans="1:9" ht="47.25" x14ac:dyDescent="0.25">
      <c r="A37" s="14" t="s">
        <v>35</v>
      </c>
      <c r="B37" s="15" t="s">
        <v>0</v>
      </c>
      <c r="C37" s="15" t="s">
        <v>1</v>
      </c>
      <c r="D37" s="15" t="s">
        <v>2</v>
      </c>
      <c r="E37" s="15" t="s">
        <v>3</v>
      </c>
      <c r="F37" s="15" t="s">
        <v>4</v>
      </c>
      <c r="G37" s="15" t="s">
        <v>33</v>
      </c>
      <c r="H37" s="15" t="s">
        <v>5</v>
      </c>
      <c r="I37" s="16" t="s">
        <v>6</v>
      </c>
    </row>
    <row r="38" spans="1:9" ht="47.25" x14ac:dyDescent="0.25">
      <c r="A38" s="28" t="s">
        <v>36</v>
      </c>
      <c r="B38" s="13">
        <v>1.2</v>
      </c>
      <c r="C38" s="13">
        <v>0</v>
      </c>
      <c r="D38" s="12">
        <f>B38*Assumptions!$B$3</f>
        <v>840</v>
      </c>
      <c r="E38" s="12">
        <f>C38*Assumptions!$B$3</f>
        <v>0</v>
      </c>
      <c r="F38" s="20">
        <f t="shared" ref="F38:F68" si="4">SUM(D38:E38)</f>
        <v>840</v>
      </c>
      <c r="G38" s="20">
        <f>F38*1.4</f>
        <v>1176</v>
      </c>
      <c r="H38" s="13">
        <v>1</v>
      </c>
      <c r="I38" s="21">
        <f>G38*H38</f>
        <v>1176</v>
      </c>
    </row>
    <row r="39" spans="1:9" x14ac:dyDescent="0.25">
      <c r="A39" s="19">
        <v>1</v>
      </c>
      <c r="B39" s="13">
        <v>1.2</v>
      </c>
      <c r="C39" s="13">
        <v>0</v>
      </c>
      <c r="D39" s="12">
        <f>B39*Assumptions!$B$3</f>
        <v>840</v>
      </c>
      <c r="E39" s="12">
        <f>C39*Assumptions!$B$3</f>
        <v>0</v>
      </c>
      <c r="F39" s="20">
        <f t="shared" si="4"/>
        <v>840</v>
      </c>
      <c r="G39" s="20">
        <f t="shared" ref="G39:G68" si="5">F39*1.4</f>
        <v>1176</v>
      </c>
      <c r="H39" s="13">
        <f>H38+(H38*Assumptions!$B$4)</f>
        <v>1.0349999999999999</v>
      </c>
      <c r="I39" s="21">
        <f t="shared" ref="I39:I68" si="6">G39*H39</f>
        <v>1217.1599999999999</v>
      </c>
    </row>
    <row r="40" spans="1:9" x14ac:dyDescent="0.25">
      <c r="A40" s="19">
        <v>2</v>
      </c>
      <c r="B40" s="13">
        <v>0</v>
      </c>
      <c r="C40" s="13">
        <v>0</v>
      </c>
      <c r="D40" s="12">
        <f>B40*Assumptions!$B$3</f>
        <v>0</v>
      </c>
      <c r="E40" s="12">
        <f>C40*Assumptions!$B$3</f>
        <v>0</v>
      </c>
      <c r="F40" s="20">
        <f t="shared" si="4"/>
        <v>0</v>
      </c>
      <c r="G40" s="20">
        <f t="shared" si="5"/>
        <v>0</v>
      </c>
      <c r="H40" s="49">
        <f>H39+(H39*Assumptions!$B$4)</f>
        <v>1.0712249999999999</v>
      </c>
      <c r="I40" s="21">
        <f t="shared" si="6"/>
        <v>0</v>
      </c>
    </row>
    <row r="41" spans="1:9" x14ac:dyDescent="0.25">
      <c r="A41" s="19">
        <v>3</v>
      </c>
      <c r="B41" s="13">
        <v>1.2</v>
      </c>
      <c r="C41" s="13">
        <v>0</v>
      </c>
      <c r="D41" s="12">
        <f>B41*Assumptions!$B$3</f>
        <v>840</v>
      </c>
      <c r="E41" s="12">
        <f>C41*Assumptions!$B$3</f>
        <v>0</v>
      </c>
      <c r="F41" s="20">
        <f t="shared" si="4"/>
        <v>840</v>
      </c>
      <c r="G41" s="20">
        <f t="shared" si="5"/>
        <v>1176</v>
      </c>
      <c r="H41" s="49">
        <f>H40+(H40*Assumptions!$B$4)</f>
        <v>1.108717875</v>
      </c>
      <c r="I41" s="21">
        <f t="shared" si="6"/>
        <v>1303.8522209999999</v>
      </c>
    </row>
    <row r="42" spans="1:9" x14ac:dyDescent="0.25">
      <c r="A42" s="19">
        <v>4</v>
      </c>
      <c r="B42" s="13">
        <v>0</v>
      </c>
      <c r="C42" s="13">
        <v>0</v>
      </c>
      <c r="D42" s="12">
        <f>B42*Assumptions!$B$3</f>
        <v>0</v>
      </c>
      <c r="E42" s="12">
        <f>C42*Assumptions!$B$3</f>
        <v>0</v>
      </c>
      <c r="F42" s="20">
        <f t="shared" si="4"/>
        <v>0</v>
      </c>
      <c r="G42" s="20">
        <f t="shared" si="5"/>
        <v>0</v>
      </c>
      <c r="H42" s="49">
        <f>H41+(H41*Assumptions!$B$4)</f>
        <v>1.1475230006249999</v>
      </c>
      <c r="I42" s="21">
        <f t="shared" si="6"/>
        <v>0</v>
      </c>
    </row>
    <row r="43" spans="1:9" x14ac:dyDescent="0.25">
      <c r="A43" s="19">
        <v>5</v>
      </c>
      <c r="B43" s="13">
        <v>1.2</v>
      </c>
      <c r="C43" s="13">
        <v>1.2</v>
      </c>
      <c r="D43" s="12">
        <f>B43*Assumptions!$B$3</f>
        <v>840</v>
      </c>
      <c r="E43" s="12">
        <f>C43*Assumptions!$B$3</f>
        <v>840</v>
      </c>
      <c r="F43" s="20">
        <f t="shared" si="4"/>
        <v>1680</v>
      </c>
      <c r="G43" s="20">
        <f t="shared" si="5"/>
        <v>2352</v>
      </c>
      <c r="H43" s="49">
        <f>H42+(H42*Assumptions!$B$4)</f>
        <v>1.1876863056468749</v>
      </c>
      <c r="I43" s="21">
        <f t="shared" si="6"/>
        <v>2793.4381908814498</v>
      </c>
    </row>
    <row r="44" spans="1:9" x14ac:dyDescent="0.25">
      <c r="A44" s="19">
        <v>6</v>
      </c>
      <c r="B44" s="13">
        <v>0</v>
      </c>
      <c r="C44" s="13">
        <v>0</v>
      </c>
      <c r="D44" s="12">
        <f>B44*Assumptions!$B$3</f>
        <v>0</v>
      </c>
      <c r="E44" s="12">
        <f>C44*Assumptions!$B$3</f>
        <v>0</v>
      </c>
      <c r="F44" s="20">
        <f t="shared" si="4"/>
        <v>0</v>
      </c>
      <c r="G44" s="20">
        <f t="shared" si="5"/>
        <v>0</v>
      </c>
      <c r="H44" s="49">
        <f>H43+(H43*Assumptions!$B$4)</f>
        <v>1.2292553263445156</v>
      </c>
      <c r="I44" s="21">
        <f t="shared" si="6"/>
        <v>0</v>
      </c>
    </row>
    <row r="45" spans="1:9" x14ac:dyDescent="0.25">
      <c r="A45" s="19">
        <v>7</v>
      </c>
      <c r="B45" s="13">
        <v>0</v>
      </c>
      <c r="C45" s="13">
        <v>0</v>
      </c>
      <c r="D45" s="12">
        <f>B45*Assumptions!$B$3</f>
        <v>0</v>
      </c>
      <c r="E45" s="12">
        <f>C45*Assumptions!$B$3</f>
        <v>0</v>
      </c>
      <c r="F45" s="20">
        <f t="shared" si="4"/>
        <v>0</v>
      </c>
      <c r="G45" s="20">
        <f t="shared" si="5"/>
        <v>0</v>
      </c>
      <c r="H45" s="49">
        <f>H44+(H44*Assumptions!$B$4)</f>
        <v>1.2722792627665738</v>
      </c>
      <c r="I45" s="21">
        <f t="shared" si="6"/>
        <v>0</v>
      </c>
    </row>
    <row r="46" spans="1:9" x14ac:dyDescent="0.25">
      <c r="A46" s="19">
        <v>8</v>
      </c>
      <c r="B46" s="13">
        <v>0</v>
      </c>
      <c r="C46" s="13">
        <v>0</v>
      </c>
      <c r="D46" s="12">
        <f>B46*Assumptions!$B$3</f>
        <v>0</v>
      </c>
      <c r="E46" s="12">
        <f>C46*Assumptions!$B$3</f>
        <v>0</v>
      </c>
      <c r="F46" s="20">
        <f t="shared" si="4"/>
        <v>0</v>
      </c>
      <c r="G46" s="20">
        <f t="shared" si="5"/>
        <v>0</v>
      </c>
      <c r="H46" s="49">
        <f>H45+(H45*Assumptions!$B$4)</f>
        <v>1.3168090369634038</v>
      </c>
      <c r="I46" s="21">
        <f t="shared" si="6"/>
        <v>0</v>
      </c>
    </row>
    <row r="47" spans="1:9" x14ac:dyDescent="0.25">
      <c r="A47" s="19">
        <v>9</v>
      </c>
      <c r="B47" s="13">
        <v>0</v>
      </c>
      <c r="C47" s="13">
        <v>0</v>
      </c>
      <c r="D47" s="12">
        <f>B47*Assumptions!$B$3</f>
        <v>0</v>
      </c>
      <c r="E47" s="12">
        <f>C47*Assumptions!$B$3</f>
        <v>0</v>
      </c>
      <c r="F47" s="20">
        <f t="shared" si="4"/>
        <v>0</v>
      </c>
      <c r="G47" s="20">
        <f t="shared" si="5"/>
        <v>0</v>
      </c>
      <c r="H47" s="49">
        <f>H46+(H46*Assumptions!$B$4)</f>
        <v>1.3628973532571229</v>
      </c>
      <c r="I47" s="21">
        <f t="shared" si="6"/>
        <v>0</v>
      </c>
    </row>
    <row r="48" spans="1:9" x14ac:dyDescent="0.25">
      <c r="A48" s="19">
        <v>10</v>
      </c>
      <c r="B48" s="13">
        <v>1.2</v>
      </c>
      <c r="C48" s="13">
        <v>0</v>
      </c>
      <c r="D48" s="12">
        <f>B48*Assumptions!$B$3</f>
        <v>840</v>
      </c>
      <c r="E48" s="12">
        <f>C48*Assumptions!$B$3</f>
        <v>0</v>
      </c>
      <c r="F48" s="20">
        <f t="shared" si="4"/>
        <v>840</v>
      </c>
      <c r="G48" s="20">
        <f t="shared" si="5"/>
        <v>1176</v>
      </c>
      <c r="H48" s="49">
        <f>H47+(H47*Assumptions!$B$4)</f>
        <v>1.4105987606211223</v>
      </c>
      <c r="I48" s="21">
        <f t="shared" si="6"/>
        <v>1658.8641424904399</v>
      </c>
    </row>
    <row r="49" spans="1:9" x14ac:dyDescent="0.25">
      <c r="A49" s="19">
        <v>11</v>
      </c>
      <c r="B49" s="13">
        <v>0</v>
      </c>
      <c r="C49" s="13">
        <v>0</v>
      </c>
      <c r="D49" s="12">
        <f>B49*Assumptions!$B$3</f>
        <v>0</v>
      </c>
      <c r="E49" s="12">
        <f>C49*Assumptions!$B$3</f>
        <v>0</v>
      </c>
      <c r="F49" s="20">
        <f t="shared" si="4"/>
        <v>0</v>
      </c>
      <c r="G49" s="20">
        <f t="shared" si="5"/>
        <v>0</v>
      </c>
      <c r="H49" s="49">
        <f>H48+(H48*Assumptions!$B$4)</f>
        <v>1.4599697172428616</v>
      </c>
      <c r="I49" s="21">
        <f t="shared" si="6"/>
        <v>0</v>
      </c>
    </row>
    <row r="50" spans="1:9" x14ac:dyDescent="0.25">
      <c r="A50" s="19">
        <v>12</v>
      </c>
      <c r="B50" s="13">
        <v>0</v>
      </c>
      <c r="C50" s="13">
        <v>0</v>
      </c>
      <c r="D50" s="12">
        <f>B50*Assumptions!$B$3</f>
        <v>0</v>
      </c>
      <c r="E50" s="12">
        <f>C50*Assumptions!$B$3</f>
        <v>0</v>
      </c>
      <c r="F50" s="20">
        <f t="shared" si="4"/>
        <v>0</v>
      </c>
      <c r="G50" s="20">
        <f t="shared" si="5"/>
        <v>0</v>
      </c>
      <c r="H50" s="49">
        <f>H49+(H49*Assumptions!$B$4)</f>
        <v>1.5110686573463619</v>
      </c>
      <c r="I50" s="21">
        <f t="shared" si="6"/>
        <v>0</v>
      </c>
    </row>
    <row r="51" spans="1:9" x14ac:dyDescent="0.25">
      <c r="A51" s="19">
        <v>13</v>
      </c>
      <c r="B51" s="13">
        <v>0</v>
      </c>
      <c r="C51" s="13">
        <v>0</v>
      </c>
      <c r="D51" s="12">
        <f>B51*Assumptions!$B$3</f>
        <v>0</v>
      </c>
      <c r="E51" s="12">
        <f>C51*Assumptions!$B$3</f>
        <v>0</v>
      </c>
      <c r="F51" s="20">
        <f t="shared" si="4"/>
        <v>0</v>
      </c>
      <c r="G51" s="20">
        <f t="shared" si="5"/>
        <v>0</v>
      </c>
      <c r="H51" s="49">
        <f>H50+(H50*Assumptions!$B$4)</f>
        <v>1.5639560603534846</v>
      </c>
      <c r="I51" s="21">
        <f t="shared" si="6"/>
        <v>0</v>
      </c>
    </row>
    <row r="52" spans="1:9" x14ac:dyDescent="0.25">
      <c r="A52" s="19">
        <v>14</v>
      </c>
      <c r="B52" s="13">
        <v>0</v>
      </c>
      <c r="C52" s="13">
        <v>0</v>
      </c>
      <c r="D52" s="12">
        <f>B52*Assumptions!$B$3</f>
        <v>0</v>
      </c>
      <c r="E52" s="12">
        <f>C52*Assumptions!$B$3</f>
        <v>0</v>
      </c>
      <c r="F52" s="20">
        <f t="shared" si="4"/>
        <v>0</v>
      </c>
      <c r="G52" s="20">
        <f t="shared" si="5"/>
        <v>0</v>
      </c>
      <c r="H52" s="49">
        <f>H51+(H51*Assumptions!$B$4)</f>
        <v>1.6186945224658564</v>
      </c>
      <c r="I52" s="21">
        <f t="shared" si="6"/>
        <v>0</v>
      </c>
    </row>
    <row r="53" spans="1:9" x14ac:dyDescent="0.25">
      <c r="A53" s="19">
        <v>15</v>
      </c>
      <c r="B53" s="13">
        <v>1.2</v>
      </c>
      <c r="C53" s="13">
        <v>2.4</v>
      </c>
      <c r="D53" s="12">
        <f>B53*Assumptions!$B$3</f>
        <v>840</v>
      </c>
      <c r="E53" s="12">
        <f>C53*Assumptions!$B$3</f>
        <v>1680</v>
      </c>
      <c r="F53" s="20">
        <f t="shared" si="4"/>
        <v>2520</v>
      </c>
      <c r="G53" s="20">
        <f t="shared" si="5"/>
        <v>3528</v>
      </c>
      <c r="H53" s="49">
        <f>H52+(H52*Assumptions!$B$4)</f>
        <v>1.6753488307521613</v>
      </c>
      <c r="I53" s="21">
        <f t="shared" si="6"/>
        <v>5910.6306748936249</v>
      </c>
    </row>
    <row r="54" spans="1:9" x14ac:dyDescent="0.25">
      <c r="A54" s="19">
        <v>16</v>
      </c>
      <c r="B54" s="13">
        <v>0</v>
      </c>
      <c r="C54" s="13">
        <v>0</v>
      </c>
      <c r="D54" s="12">
        <f>B54*Assumptions!$B$3</f>
        <v>0</v>
      </c>
      <c r="E54" s="12">
        <f>C54*Assumptions!$B$3</f>
        <v>0</v>
      </c>
      <c r="F54" s="20">
        <f t="shared" si="4"/>
        <v>0</v>
      </c>
      <c r="G54" s="20">
        <f t="shared" si="5"/>
        <v>0</v>
      </c>
      <c r="H54" s="49">
        <f>H53+(H53*Assumptions!$B$4)</f>
        <v>1.733986039828487</v>
      </c>
      <c r="I54" s="21">
        <f t="shared" si="6"/>
        <v>0</v>
      </c>
    </row>
    <row r="55" spans="1:9" x14ac:dyDescent="0.25">
      <c r="A55" s="19">
        <v>17</v>
      </c>
      <c r="B55" s="13">
        <v>0</v>
      </c>
      <c r="C55" s="13">
        <v>0</v>
      </c>
      <c r="D55" s="12">
        <f>B55*Assumptions!$B$3</f>
        <v>0</v>
      </c>
      <c r="E55" s="12">
        <f>C55*Assumptions!$B$3</f>
        <v>0</v>
      </c>
      <c r="F55" s="20">
        <f t="shared" si="4"/>
        <v>0</v>
      </c>
      <c r="G55" s="20">
        <f t="shared" si="5"/>
        <v>0</v>
      </c>
      <c r="H55" s="49">
        <f>H54+(H54*Assumptions!$B$4)</f>
        <v>1.7946755512224841</v>
      </c>
      <c r="I55" s="21">
        <f t="shared" si="6"/>
        <v>0</v>
      </c>
    </row>
    <row r="56" spans="1:9" x14ac:dyDescent="0.25">
      <c r="A56" s="19">
        <v>18</v>
      </c>
      <c r="B56" s="13">
        <v>0</v>
      </c>
      <c r="C56" s="13">
        <v>0</v>
      </c>
      <c r="D56" s="12">
        <f>B56*Assumptions!$B$3</f>
        <v>0</v>
      </c>
      <c r="E56" s="12">
        <f>C56*Assumptions!$B$3</f>
        <v>0</v>
      </c>
      <c r="F56" s="20">
        <f t="shared" si="4"/>
        <v>0</v>
      </c>
      <c r="G56" s="20">
        <f t="shared" si="5"/>
        <v>0</v>
      </c>
      <c r="H56" s="49">
        <f>H55+(H55*Assumptions!$B$4)</f>
        <v>1.857489195515271</v>
      </c>
      <c r="I56" s="21">
        <f t="shared" si="6"/>
        <v>0</v>
      </c>
    </row>
    <row r="57" spans="1:9" x14ac:dyDescent="0.25">
      <c r="A57" s="19">
        <v>19</v>
      </c>
      <c r="B57" s="13">
        <v>0</v>
      </c>
      <c r="C57" s="13">
        <v>0</v>
      </c>
      <c r="D57" s="12">
        <f>B57*Assumptions!$B$3</f>
        <v>0</v>
      </c>
      <c r="E57" s="12">
        <f>C57*Assumptions!$B$3</f>
        <v>0</v>
      </c>
      <c r="F57" s="20">
        <f t="shared" si="4"/>
        <v>0</v>
      </c>
      <c r="G57" s="20">
        <f t="shared" si="5"/>
        <v>0</v>
      </c>
      <c r="H57" s="49">
        <f>H56+(H56*Assumptions!$B$4)</f>
        <v>1.9225013173583054</v>
      </c>
      <c r="I57" s="21">
        <f t="shared" si="6"/>
        <v>0</v>
      </c>
    </row>
    <row r="58" spans="1:9" x14ac:dyDescent="0.25">
      <c r="A58" s="19">
        <v>20</v>
      </c>
      <c r="B58" s="13">
        <v>1.2</v>
      </c>
      <c r="C58" s="13">
        <v>0</v>
      </c>
      <c r="D58" s="12">
        <f>B58*Assumptions!$B$3</f>
        <v>840</v>
      </c>
      <c r="E58" s="12">
        <f>C58*Assumptions!$B$3</f>
        <v>0</v>
      </c>
      <c r="F58" s="20">
        <f t="shared" si="4"/>
        <v>840</v>
      </c>
      <c r="G58" s="20">
        <f t="shared" si="5"/>
        <v>1176</v>
      </c>
      <c r="H58" s="49">
        <f>H57+(H57*Assumptions!$B$4)</f>
        <v>1.989788863465846</v>
      </c>
      <c r="I58" s="21">
        <f t="shared" si="6"/>
        <v>2339.991703435835</v>
      </c>
    </row>
    <row r="59" spans="1:9" x14ac:dyDescent="0.25">
      <c r="A59" s="19">
        <v>21</v>
      </c>
      <c r="B59" s="13">
        <v>0</v>
      </c>
      <c r="C59" s="13">
        <v>0</v>
      </c>
      <c r="D59" s="12">
        <f>B59*Assumptions!$B$3</f>
        <v>0</v>
      </c>
      <c r="E59" s="12">
        <f>C59*Assumptions!$B$3</f>
        <v>0</v>
      </c>
      <c r="F59" s="20">
        <f t="shared" si="4"/>
        <v>0</v>
      </c>
      <c r="G59" s="20">
        <f t="shared" si="5"/>
        <v>0</v>
      </c>
      <c r="H59" s="49">
        <f>H58+(H58*Assumptions!$B$4)</f>
        <v>2.0594314736871508</v>
      </c>
      <c r="I59" s="21">
        <f t="shared" si="6"/>
        <v>0</v>
      </c>
    </row>
    <row r="60" spans="1:9" x14ac:dyDescent="0.25">
      <c r="A60" s="19">
        <v>22</v>
      </c>
      <c r="B60" s="13">
        <v>0</v>
      </c>
      <c r="C60" s="13">
        <v>0</v>
      </c>
      <c r="D60" s="12">
        <f>B60*Assumptions!$B$3</f>
        <v>0</v>
      </c>
      <c r="E60" s="12">
        <f>C60*Assumptions!$B$3</f>
        <v>0</v>
      </c>
      <c r="F60" s="20">
        <f t="shared" si="4"/>
        <v>0</v>
      </c>
      <c r="G60" s="20">
        <f t="shared" si="5"/>
        <v>0</v>
      </c>
      <c r="H60" s="49">
        <f>H59+(H59*Assumptions!$B$4)</f>
        <v>2.1315115752662011</v>
      </c>
      <c r="I60" s="21">
        <f t="shared" si="6"/>
        <v>0</v>
      </c>
    </row>
    <row r="61" spans="1:9" x14ac:dyDescent="0.25">
      <c r="A61" s="19">
        <v>23</v>
      </c>
      <c r="B61" s="13">
        <v>0</v>
      </c>
      <c r="C61" s="13">
        <v>0</v>
      </c>
      <c r="D61" s="12">
        <f>B61*Assumptions!$B$3</f>
        <v>0</v>
      </c>
      <c r="E61" s="12">
        <f>C61*Assumptions!$B$3</f>
        <v>0</v>
      </c>
      <c r="F61" s="20">
        <f t="shared" si="4"/>
        <v>0</v>
      </c>
      <c r="G61" s="20">
        <f t="shared" si="5"/>
        <v>0</v>
      </c>
      <c r="H61" s="49">
        <f>H60+(H60*Assumptions!$B$4)</f>
        <v>2.2061144804005179</v>
      </c>
      <c r="I61" s="21">
        <f t="shared" si="6"/>
        <v>0</v>
      </c>
    </row>
    <row r="62" spans="1:9" x14ac:dyDescent="0.25">
      <c r="A62" s="19">
        <v>24</v>
      </c>
      <c r="B62" s="13">
        <v>0</v>
      </c>
      <c r="C62" s="13">
        <v>0</v>
      </c>
      <c r="D62" s="12">
        <f>B62*Assumptions!$B$3</f>
        <v>0</v>
      </c>
      <c r="E62" s="12">
        <f>C62*Assumptions!$B$3</f>
        <v>0</v>
      </c>
      <c r="F62" s="20">
        <f t="shared" si="4"/>
        <v>0</v>
      </c>
      <c r="G62" s="20">
        <f t="shared" si="5"/>
        <v>0</v>
      </c>
      <c r="H62" s="49">
        <f>H61+(H61*Assumptions!$B$4)</f>
        <v>2.2833284872145363</v>
      </c>
      <c r="I62" s="21">
        <f t="shared" si="6"/>
        <v>0</v>
      </c>
    </row>
    <row r="63" spans="1:9" x14ac:dyDescent="0.25">
      <c r="A63" s="19">
        <v>25</v>
      </c>
      <c r="B63" s="13">
        <v>1.2</v>
      </c>
      <c r="C63" s="13">
        <v>2.4</v>
      </c>
      <c r="D63" s="12">
        <f>B63*Assumptions!$B$3</f>
        <v>840</v>
      </c>
      <c r="E63" s="12">
        <f>C63*Assumptions!$B$3</f>
        <v>1680</v>
      </c>
      <c r="F63" s="20">
        <f t="shared" si="4"/>
        <v>2520</v>
      </c>
      <c r="G63" s="20">
        <f t="shared" si="5"/>
        <v>3528</v>
      </c>
      <c r="H63" s="49">
        <f>H62+(H62*Assumptions!$B$4)</f>
        <v>2.3632449842670451</v>
      </c>
      <c r="I63" s="21">
        <f t="shared" si="6"/>
        <v>8337.5283044941352</v>
      </c>
    </row>
    <row r="64" spans="1:9" x14ac:dyDescent="0.25">
      <c r="A64" s="19">
        <v>26</v>
      </c>
      <c r="B64" s="13">
        <v>0</v>
      </c>
      <c r="C64" s="13">
        <v>0</v>
      </c>
      <c r="D64" s="12">
        <f>B64*Assumptions!$B$3</f>
        <v>0</v>
      </c>
      <c r="E64" s="12">
        <f>C64*Assumptions!$B$3</f>
        <v>0</v>
      </c>
      <c r="F64" s="20">
        <f t="shared" si="4"/>
        <v>0</v>
      </c>
      <c r="G64" s="20">
        <f t="shared" si="5"/>
        <v>0</v>
      </c>
      <c r="H64" s="49">
        <f>H63+(H63*Assumptions!$B$4)</f>
        <v>2.4459585587163919</v>
      </c>
      <c r="I64" s="21">
        <f t="shared" si="6"/>
        <v>0</v>
      </c>
    </row>
    <row r="65" spans="1:9" x14ac:dyDescent="0.25">
      <c r="A65" s="19">
        <v>27</v>
      </c>
      <c r="B65" s="13">
        <v>0</v>
      </c>
      <c r="C65" s="13">
        <v>0</v>
      </c>
      <c r="D65" s="12">
        <f>B65*Assumptions!$B$3</f>
        <v>0</v>
      </c>
      <c r="E65" s="12">
        <f>C65*Assumptions!$B$3</f>
        <v>0</v>
      </c>
      <c r="F65" s="20">
        <f t="shared" si="4"/>
        <v>0</v>
      </c>
      <c r="G65" s="20">
        <f t="shared" si="5"/>
        <v>0</v>
      </c>
      <c r="H65" s="49">
        <f>H64+(H64*Assumptions!$B$4)</f>
        <v>2.5315671082714655</v>
      </c>
      <c r="I65" s="21">
        <f t="shared" si="6"/>
        <v>0</v>
      </c>
    </row>
    <row r="66" spans="1:9" x14ac:dyDescent="0.25">
      <c r="A66" s="19">
        <v>28</v>
      </c>
      <c r="B66" s="13">
        <v>0</v>
      </c>
      <c r="C66" s="13">
        <v>0</v>
      </c>
      <c r="D66" s="12">
        <f>B66*Assumptions!$B$3</f>
        <v>0</v>
      </c>
      <c r="E66" s="12">
        <f>C66*Assumptions!$B$3</f>
        <v>0</v>
      </c>
      <c r="F66" s="20">
        <f t="shared" si="4"/>
        <v>0</v>
      </c>
      <c r="G66" s="20">
        <f t="shared" si="5"/>
        <v>0</v>
      </c>
      <c r="H66" s="49">
        <f>H65+(H65*Assumptions!$B$4)</f>
        <v>2.6201719570609669</v>
      </c>
      <c r="I66" s="21">
        <f t="shared" si="6"/>
        <v>0</v>
      </c>
    </row>
    <row r="67" spans="1:9" x14ac:dyDescent="0.25">
      <c r="A67" s="19">
        <v>29</v>
      </c>
      <c r="B67" s="13">
        <v>0</v>
      </c>
      <c r="C67" s="13">
        <v>0</v>
      </c>
      <c r="D67" s="12">
        <f>B67*Assumptions!$B$3</f>
        <v>0</v>
      </c>
      <c r="E67" s="12">
        <f>C67*Assumptions!$B$3</f>
        <v>0</v>
      </c>
      <c r="F67" s="20">
        <f t="shared" si="4"/>
        <v>0</v>
      </c>
      <c r="G67" s="20">
        <f t="shared" si="5"/>
        <v>0</v>
      </c>
      <c r="H67" s="49">
        <f>H66+(H66*Assumptions!$B$4)</f>
        <v>2.7118779755581008</v>
      </c>
      <c r="I67" s="21">
        <f t="shared" si="6"/>
        <v>0</v>
      </c>
    </row>
    <row r="68" spans="1:9" x14ac:dyDescent="0.25">
      <c r="A68" s="19">
        <v>30</v>
      </c>
      <c r="B68" s="13">
        <v>1.2</v>
      </c>
      <c r="C68" s="13">
        <v>1.2</v>
      </c>
      <c r="D68" s="12">
        <f>B68*Assumptions!$B$3</f>
        <v>840</v>
      </c>
      <c r="E68" s="12">
        <f>C68*Assumptions!$B$3</f>
        <v>840</v>
      </c>
      <c r="F68" s="20">
        <f t="shared" si="4"/>
        <v>1680</v>
      </c>
      <c r="G68" s="20">
        <f t="shared" si="5"/>
        <v>2352</v>
      </c>
      <c r="H68" s="49">
        <f>H67+(H67*Assumptions!$B$4)</f>
        <v>2.8067937047026343</v>
      </c>
      <c r="I68" s="21">
        <f t="shared" si="6"/>
        <v>6601.578793460596</v>
      </c>
    </row>
    <row r="69" spans="1:9" x14ac:dyDescent="0.25">
      <c r="A69" s="23" t="s">
        <v>11</v>
      </c>
      <c r="B69" s="24">
        <f>SUM(B38:B68)</f>
        <v>10.799999999999999</v>
      </c>
      <c r="C69" s="24">
        <f t="shared" ref="C69" si="7">SUM(C38:C68)</f>
        <v>7.2</v>
      </c>
      <c r="D69" s="25">
        <f>B69*Assumptions!$B$3</f>
        <v>7559.9999999999991</v>
      </c>
      <c r="E69" s="25">
        <f>C69*Assumptions!$B$3</f>
        <v>5040</v>
      </c>
      <c r="F69" s="26">
        <f>SUM(F38:F68)</f>
        <v>12600</v>
      </c>
      <c r="G69" s="26">
        <f>SUM(G38:G68)</f>
        <v>17640</v>
      </c>
      <c r="H69" s="24"/>
      <c r="I69" s="27">
        <f>SUM(I38:I68)</f>
        <v>31339.044030656078</v>
      </c>
    </row>
    <row r="70" spans="1:9" x14ac:dyDescent="0.25">
      <c r="F70" s="20"/>
      <c r="G70" s="20"/>
    </row>
    <row r="71" spans="1:9" ht="23.25" x14ac:dyDescent="0.25">
      <c r="A71" s="17" t="s">
        <v>50</v>
      </c>
      <c r="B71" s="17"/>
      <c r="C71" s="17"/>
      <c r="D71" s="17"/>
    </row>
    <row r="72" spans="1:9" ht="47.25" x14ac:dyDescent="0.25">
      <c r="A72" s="14" t="s">
        <v>35</v>
      </c>
      <c r="B72" s="15" t="s">
        <v>0</v>
      </c>
      <c r="C72" s="15" t="s">
        <v>1</v>
      </c>
      <c r="D72" s="15" t="s">
        <v>2</v>
      </c>
      <c r="E72" s="15" t="s">
        <v>3</v>
      </c>
      <c r="F72" s="15" t="s">
        <v>4</v>
      </c>
      <c r="G72" s="15" t="s">
        <v>33</v>
      </c>
      <c r="H72" s="15" t="s">
        <v>5</v>
      </c>
      <c r="I72" s="16" t="s">
        <v>6</v>
      </c>
    </row>
    <row r="73" spans="1:9" ht="47.25" x14ac:dyDescent="0.25">
      <c r="A73" s="28" t="s">
        <v>36</v>
      </c>
      <c r="B73" s="13">
        <v>1.4</v>
      </c>
      <c r="C73" s="13">
        <v>0</v>
      </c>
      <c r="D73" s="12">
        <f>B73*Assumptions!$B$3</f>
        <v>979.99999999999989</v>
      </c>
      <c r="E73" s="12">
        <f>C73*Assumptions!$B$3</f>
        <v>0</v>
      </c>
      <c r="F73" s="20">
        <f t="shared" ref="F73:F103" si="8">SUM(D73:E73)</f>
        <v>979.99999999999989</v>
      </c>
      <c r="G73" s="20">
        <f>F73*1.4</f>
        <v>1371.9999999999998</v>
      </c>
      <c r="H73" s="13">
        <v>1</v>
      </c>
      <c r="I73" s="21">
        <f>G73*H73</f>
        <v>1371.9999999999998</v>
      </c>
    </row>
    <row r="74" spans="1:9" x14ac:dyDescent="0.25">
      <c r="A74" s="19">
        <v>1</v>
      </c>
      <c r="B74" s="13">
        <v>1.4</v>
      </c>
      <c r="C74" s="13">
        <v>0</v>
      </c>
      <c r="D74" s="12">
        <f>B74*Assumptions!$B$3</f>
        <v>979.99999999999989</v>
      </c>
      <c r="E74" s="12">
        <f>C74*Assumptions!$B$3</f>
        <v>0</v>
      </c>
      <c r="F74" s="20">
        <f t="shared" si="8"/>
        <v>979.99999999999989</v>
      </c>
      <c r="G74" s="20">
        <f t="shared" ref="G74:G103" si="9">F74*1.4</f>
        <v>1371.9999999999998</v>
      </c>
      <c r="H74" s="13">
        <f>H73+(H73*Assumptions!$B$4)</f>
        <v>1.0349999999999999</v>
      </c>
      <c r="I74" s="21">
        <f t="shared" ref="I74:I103" si="10">G74*H74</f>
        <v>1420.0199999999998</v>
      </c>
    </row>
    <row r="75" spans="1:9" x14ac:dyDescent="0.25">
      <c r="A75" s="19">
        <v>2</v>
      </c>
      <c r="B75" s="13">
        <v>0</v>
      </c>
      <c r="C75" s="13">
        <v>0</v>
      </c>
      <c r="D75" s="12">
        <f>B75*Assumptions!$B$3</f>
        <v>0</v>
      </c>
      <c r="E75" s="12">
        <f>C75*Assumptions!$B$3</f>
        <v>0</v>
      </c>
      <c r="F75" s="20">
        <f t="shared" si="8"/>
        <v>0</v>
      </c>
      <c r="G75" s="20">
        <f t="shared" si="9"/>
        <v>0</v>
      </c>
      <c r="H75" s="49">
        <f>H74+(H74*Assumptions!$B$4)</f>
        <v>1.0712249999999999</v>
      </c>
      <c r="I75" s="21">
        <f t="shared" si="10"/>
        <v>0</v>
      </c>
    </row>
    <row r="76" spans="1:9" x14ac:dyDescent="0.25">
      <c r="A76" s="19">
        <v>3</v>
      </c>
      <c r="B76" s="13">
        <v>1.4</v>
      </c>
      <c r="C76" s="13">
        <v>0</v>
      </c>
      <c r="D76" s="12">
        <f>B76*Assumptions!$B$3</f>
        <v>979.99999999999989</v>
      </c>
      <c r="E76" s="12">
        <f>C76*Assumptions!$B$3</f>
        <v>0</v>
      </c>
      <c r="F76" s="20">
        <f t="shared" si="8"/>
        <v>979.99999999999989</v>
      </c>
      <c r="G76" s="20">
        <f t="shared" si="9"/>
        <v>1371.9999999999998</v>
      </c>
      <c r="H76" s="49">
        <f>H75+(H75*Assumptions!$B$4)</f>
        <v>1.108717875</v>
      </c>
      <c r="I76" s="21">
        <f t="shared" si="10"/>
        <v>1521.1609244999997</v>
      </c>
    </row>
    <row r="77" spans="1:9" x14ac:dyDescent="0.25">
      <c r="A77" s="19">
        <v>4</v>
      </c>
      <c r="B77" s="13">
        <v>0</v>
      </c>
      <c r="C77" s="13">
        <v>0</v>
      </c>
      <c r="D77" s="12">
        <f>B77*Assumptions!$B$3</f>
        <v>0</v>
      </c>
      <c r="E77" s="12">
        <f>C77*Assumptions!$B$3</f>
        <v>0</v>
      </c>
      <c r="F77" s="20">
        <f t="shared" si="8"/>
        <v>0</v>
      </c>
      <c r="G77" s="20">
        <f t="shared" si="9"/>
        <v>0</v>
      </c>
      <c r="H77" s="49">
        <f>H76+(H76*Assumptions!$B$4)</f>
        <v>1.1475230006249999</v>
      </c>
      <c r="I77" s="21">
        <f t="shared" si="10"/>
        <v>0</v>
      </c>
    </row>
    <row r="78" spans="1:9" x14ac:dyDescent="0.25">
      <c r="A78" s="19">
        <v>5</v>
      </c>
      <c r="B78" s="13">
        <v>1.4</v>
      </c>
      <c r="C78" s="13">
        <v>1.4</v>
      </c>
      <c r="D78" s="12">
        <f>B78*Assumptions!$B$3</f>
        <v>979.99999999999989</v>
      </c>
      <c r="E78" s="12">
        <f>C78*Assumptions!$B$3</f>
        <v>979.99999999999989</v>
      </c>
      <c r="F78" s="20">
        <f t="shared" si="8"/>
        <v>1959.9999999999998</v>
      </c>
      <c r="G78" s="20">
        <f t="shared" si="9"/>
        <v>2743.9999999999995</v>
      </c>
      <c r="H78" s="49">
        <f>H77+(H77*Assumptions!$B$4)</f>
        <v>1.1876863056468749</v>
      </c>
      <c r="I78" s="21">
        <f t="shared" si="10"/>
        <v>3259.0112226950241</v>
      </c>
    </row>
    <row r="79" spans="1:9" x14ac:dyDescent="0.25">
      <c r="A79" s="19">
        <v>6</v>
      </c>
      <c r="B79" s="13">
        <v>0</v>
      </c>
      <c r="C79" s="13">
        <v>0</v>
      </c>
      <c r="D79" s="12">
        <f>B79*Assumptions!$B$3</f>
        <v>0</v>
      </c>
      <c r="E79" s="12">
        <f>C79*Assumptions!$B$3</f>
        <v>0</v>
      </c>
      <c r="F79" s="20">
        <f t="shared" si="8"/>
        <v>0</v>
      </c>
      <c r="G79" s="20">
        <f t="shared" si="9"/>
        <v>0</v>
      </c>
      <c r="H79" s="49">
        <f>H78+(H78*Assumptions!$B$4)</f>
        <v>1.2292553263445156</v>
      </c>
      <c r="I79" s="21">
        <f t="shared" si="10"/>
        <v>0</v>
      </c>
    </row>
    <row r="80" spans="1:9" x14ac:dyDescent="0.25">
      <c r="A80" s="19">
        <v>7</v>
      </c>
      <c r="B80" s="13">
        <v>0</v>
      </c>
      <c r="C80" s="13">
        <v>0</v>
      </c>
      <c r="D80" s="12">
        <f>B80*Assumptions!$B$3</f>
        <v>0</v>
      </c>
      <c r="E80" s="12">
        <f>C80*Assumptions!$B$3</f>
        <v>0</v>
      </c>
      <c r="F80" s="20">
        <f t="shared" si="8"/>
        <v>0</v>
      </c>
      <c r="G80" s="20">
        <f t="shared" si="9"/>
        <v>0</v>
      </c>
      <c r="H80" s="49">
        <f>H79+(H79*Assumptions!$B$4)</f>
        <v>1.2722792627665738</v>
      </c>
      <c r="I80" s="21">
        <f t="shared" si="10"/>
        <v>0</v>
      </c>
    </row>
    <row r="81" spans="1:9" x14ac:dyDescent="0.25">
      <c r="A81" s="19">
        <v>8</v>
      </c>
      <c r="B81" s="13">
        <v>0</v>
      </c>
      <c r="C81" s="13">
        <v>0</v>
      </c>
      <c r="D81" s="12">
        <f>B81*Assumptions!$B$3</f>
        <v>0</v>
      </c>
      <c r="E81" s="12">
        <f>C81*Assumptions!$B$3</f>
        <v>0</v>
      </c>
      <c r="F81" s="20">
        <f t="shared" si="8"/>
        <v>0</v>
      </c>
      <c r="G81" s="20">
        <f t="shared" si="9"/>
        <v>0</v>
      </c>
      <c r="H81" s="49">
        <f>H80+(H80*Assumptions!$B$4)</f>
        <v>1.3168090369634038</v>
      </c>
      <c r="I81" s="21">
        <f t="shared" si="10"/>
        <v>0</v>
      </c>
    </row>
    <row r="82" spans="1:9" x14ac:dyDescent="0.25">
      <c r="A82" s="19">
        <v>9</v>
      </c>
      <c r="B82" s="13">
        <v>0</v>
      </c>
      <c r="C82" s="13">
        <v>0</v>
      </c>
      <c r="D82" s="12">
        <f>B82*Assumptions!$B$3</f>
        <v>0</v>
      </c>
      <c r="E82" s="12">
        <f>C82*Assumptions!$B$3</f>
        <v>0</v>
      </c>
      <c r="F82" s="20">
        <f t="shared" si="8"/>
        <v>0</v>
      </c>
      <c r="G82" s="20">
        <f t="shared" si="9"/>
        <v>0</v>
      </c>
      <c r="H82" s="49">
        <f>H81+(H81*Assumptions!$B$4)</f>
        <v>1.3628973532571229</v>
      </c>
      <c r="I82" s="21">
        <f t="shared" si="10"/>
        <v>0</v>
      </c>
    </row>
    <row r="83" spans="1:9" x14ac:dyDescent="0.25">
      <c r="A83" s="19">
        <v>10</v>
      </c>
      <c r="B83" s="13">
        <v>1.4</v>
      </c>
      <c r="C83" s="13">
        <v>1.4</v>
      </c>
      <c r="D83" s="12">
        <f>B83*Assumptions!$B$3</f>
        <v>979.99999999999989</v>
      </c>
      <c r="E83" s="12">
        <f>C83*Assumptions!$B$3</f>
        <v>979.99999999999989</v>
      </c>
      <c r="F83" s="20">
        <f t="shared" si="8"/>
        <v>1959.9999999999998</v>
      </c>
      <c r="G83" s="20">
        <f t="shared" si="9"/>
        <v>2743.9999999999995</v>
      </c>
      <c r="H83" s="49">
        <f>H82+(H82*Assumptions!$B$4)</f>
        <v>1.4105987606211223</v>
      </c>
      <c r="I83" s="21">
        <f t="shared" si="10"/>
        <v>3870.6829991443592</v>
      </c>
    </row>
    <row r="84" spans="1:9" x14ac:dyDescent="0.25">
      <c r="A84" s="19">
        <v>11</v>
      </c>
      <c r="B84" s="13">
        <v>0</v>
      </c>
      <c r="C84" s="13">
        <v>0</v>
      </c>
      <c r="D84" s="12">
        <f>B84*Assumptions!$B$3</f>
        <v>0</v>
      </c>
      <c r="E84" s="12">
        <f>C84*Assumptions!$B$3</f>
        <v>0</v>
      </c>
      <c r="F84" s="20">
        <f t="shared" si="8"/>
        <v>0</v>
      </c>
      <c r="G84" s="20">
        <f t="shared" si="9"/>
        <v>0</v>
      </c>
      <c r="H84" s="49">
        <f>H83+(H83*Assumptions!$B$4)</f>
        <v>1.4599697172428616</v>
      </c>
      <c r="I84" s="21">
        <f t="shared" si="10"/>
        <v>0</v>
      </c>
    </row>
    <row r="85" spans="1:9" x14ac:dyDescent="0.25">
      <c r="A85" s="19">
        <v>12</v>
      </c>
      <c r="B85" s="13">
        <v>0</v>
      </c>
      <c r="C85" s="13">
        <v>0</v>
      </c>
      <c r="D85" s="12">
        <f>B85*Assumptions!$B$3</f>
        <v>0</v>
      </c>
      <c r="E85" s="12">
        <f>C85*Assumptions!$B$3</f>
        <v>0</v>
      </c>
      <c r="F85" s="20">
        <f t="shared" si="8"/>
        <v>0</v>
      </c>
      <c r="G85" s="20">
        <f t="shared" si="9"/>
        <v>0</v>
      </c>
      <c r="H85" s="49">
        <f>H84+(H84*Assumptions!$B$4)</f>
        <v>1.5110686573463619</v>
      </c>
      <c r="I85" s="21">
        <f t="shared" si="10"/>
        <v>0</v>
      </c>
    </row>
    <row r="86" spans="1:9" x14ac:dyDescent="0.25">
      <c r="A86" s="19">
        <v>13</v>
      </c>
      <c r="B86" s="13">
        <v>0</v>
      </c>
      <c r="C86" s="13">
        <v>0</v>
      </c>
      <c r="D86" s="12">
        <f>B86*Assumptions!$B$3</f>
        <v>0</v>
      </c>
      <c r="E86" s="12">
        <f>C86*Assumptions!$B$3</f>
        <v>0</v>
      </c>
      <c r="F86" s="20">
        <f t="shared" si="8"/>
        <v>0</v>
      </c>
      <c r="G86" s="20">
        <f t="shared" si="9"/>
        <v>0</v>
      </c>
      <c r="H86" s="49">
        <f>H85+(H85*Assumptions!$B$4)</f>
        <v>1.5639560603534846</v>
      </c>
      <c r="I86" s="21">
        <f t="shared" si="10"/>
        <v>0</v>
      </c>
    </row>
    <row r="87" spans="1:9" x14ac:dyDescent="0.25">
      <c r="A87" s="19">
        <v>14</v>
      </c>
      <c r="B87" s="13">
        <v>0</v>
      </c>
      <c r="C87" s="13">
        <v>0</v>
      </c>
      <c r="D87" s="12">
        <f>B87*Assumptions!$B$3</f>
        <v>0</v>
      </c>
      <c r="E87" s="12">
        <f>C87*Assumptions!$B$3</f>
        <v>0</v>
      </c>
      <c r="F87" s="20">
        <f t="shared" si="8"/>
        <v>0</v>
      </c>
      <c r="G87" s="20">
        <f t="shared" si="9"/>
        <v>0</v>
      </c>
      <c r="H87" s="49">
        <f>H86+(H86*Assumptions!$B$4)</f>
        <v>1.6186945224658564</v>
      </c>
      <c r="I87" s="21">
        <f t="shared" si="10"/>
        <v>0</v>
      </c>
    </row>
    <row r="88" spans="1:9" x14ac:dyDescent="0.25">
      <c r="A88" s="19">
        <v>15</v>
      </c>
      <c r="B88" s="13">
        <v>1.4</v>
      </c>
      <c r="C88" s="13">
        <v>2.8</v>
      </c>
      <c r="D88" s="12">
        <f>B88*Assumptions!$B$3</f>
        <v>979.99999999999989</v>
      </c>
      <c r="E88" s="12">
        <f>C88*Assumptions!$B$3</f>
        <v>1959.9999999999998</v>
      </c>
      <c r="F88" s="20">
        <f t="shared" si="8"/>
        <v>2939.9999999999995</v>
      </c>
      <c r="G88" s="20">
        <f t="shared" si="9"/>
        <v>4115.9999999999991</v>
      </c>
      <c r="H88" s="49">
        <f>H87+(H87*Assumptions!$B$4)</f>
        <v>1.6753488307521613</v>
      </c>
      <c r="I88" s="21">
        <f t="shared" si="10"/>
        <v>6895.7357873758947</v>
      </c>
    </row>
    <row r="89" spans="1:9" x14ac:dyDescent="0.25">
      <c r="A89" s="19">
        <v>16</v>
      </c>
      <c r="B89" s="13">
        <v>0</v>
      </c>
      <c r="C89" s="13">
        <v>0</v>
      </c>
      <c r="D89" s="12">
        <f>B89*Assumptions!$B$3</f>
        <v>0</v>
      </c>
      <c r="E89" s="12">
        <f>C89*Assumptions!$B$3</f>
        <v>0</v>
      </c>
      <c r="F89" s="20">
        <f t="shared" si="8"/>
        <v>0</v>
      </c>
      <c r="G89" s="20">
        <f t="shared" si="9"/>
        <v>0</v>
      </c>
      <c r="H89" s="49">
        <f>H88+(H88*Assumptions!$B$4)</f>
        <v>1.733986039828487</v>
      </c>
      <c r="I89" s="21">
        <f t="shared" si="10"/>
        <v>0</v>
      </c>
    </row>
    <row r="90" spans="1:9" x14ac:dyDescent="0.25">
      <c r="A90" s="19">
        <v>17</v>
      </c>
      <c r="B90" s="13">
        <v>0</v>
      </c>
      <c r="C90" s="13">
        <v>0</v>
      </c>
      <c r="D90" s="12">
        <f>B90*Assumptions!$B$3</f>
        <v>0</v>
      </c>
      <c r="E90" s="12">
        <f>C90*Assumptions!$B$3</f>
        <v>0</v>
      </c>
      <c r="F90" s="20">
        <f t="shared" si="8"/>
        <v>0</v>
      </c>
      <c r="G90" s="20">
        <f t="shared" si="9"/>
        <v>0</v>
      </c>
      <c r="H90" s="49">
        <f>H89+(H89*Assumptions!$B$4)</f>
        <v>1.7946755512224841</v>
      </c>
      <c r="I90" s="21">
        <f t="shared" si="10"/>
        <v>0</v>
      </c>
    </row>
    <row r="91" spans="1:9" x14ac:dyDescent="0.25">
      <c r="A91" s="19">
        <v>18</v>
      </c>
      <c r="B91" s="13">
        <v>0</v>
      </c>
      <c r="C91" s="13">
        <v>0</v>
      </c>
      <c r="D91" s="12">
        <f>B91*Assumptions!$B$3</f>
        <v>0</v>
      </c>
      <c r="E91" s="12">
        <f>C91*Assumptions!$B$3</f>
        <v>0</v>
      </c>
      <c r="F91" s="20">
        <f t="shared" si="8"/>
        <v>0</v>
      </c>
      <c r="G91" s="20">
        <f t="shared" si="9"/>
        <v>0</v>
      </c>
      <c r="H91" s="49">
        <f>H90+(H90*Assumptions!$B$4)</f>
        <v>1.857489195515271</v>
      </c>
      <c r="I91" s="21">
        <f t="shared" si="10"/>
        <v>0</v>
      </c>
    </row>
    <row r="92" spans="1:9" x14ac:dyDescent="0.25">
      <c r="A92" s="19">
        <v>19</v>
      </c>
      <c r="B92" s="13">
        <v>0</v>
      </c>
      <c r="C92" s="13">
        <v>0</v>
      </c>
      <c r="D92" s="12">
        <f>B92*Assumptions!$B$3</f>
        <v>0</v>
      </c>
      <c r="E92" s="12">
        <f>C92*Assumptions!$B$3</f>
        <v>0</v>
      </c>
      <c r="F92" s="20">
        <f t="shared" si="8"/>
        <v>0</v>
      </c>
      <c r="G92" s="20">
        <f t="shared" si="9"/>
        <v>0</v>
      </c>
      <c r="H92" s="49">
        <f>H91+(H91*Assumptions!$B$4)</f>
        <v>1.9225013173583054</v>
      </c>
      <c r="I92" s="21">
        <f t="shared" si="10"/>
        <v>0</v>
      </c>
    </row>
    <row r="93" spans="1:9" x14ac:dyDescent="0.25">
      <c r="A93" s="19">
        <v>20</v>
      </c>
      <c r="B93" s="13">
        <v>1.4</v>
      </c>
      <c r="C93" s="13">
        <v>1.4</v>
      </c>
      <c r="D93" s="12">
        <f>B93*Assumptions!$B$3</f>
        <v>979.99999999999989</v>
      </c>
      <c r="E93" s="12">
        <f>C93*Assumptions!$B$3</f>
        <v>979.99999999999989</v>
      </c>
      <c r="F93" s="20">
        <f t="shared" si="8"/>
        <v>1959.9999999999998</v>
      </c>
      <c r="G93" s="20">
        <f t="shared" si="9"/>
        <v>2743.9999999999995</v>
      </c>
      <c r="H93" s="49">
        <f>H92+(H92*Assumptions!$B$4)</f>
        <v>1.989788863465846</v>
      </c>
      <c r="I93" s="21">
        <f t="shared" si="10"/>
        <v>5459.9806413502811</v>
      </c>
    </row>
    <row r="94" spans="1:9" x14ac:dyDescent="0.25">
      <c r="A94" s="19">
        <v>21</v>
      </c>
      <c r="B94" s="13">
        <v>0</v>
      </c>
      <c r="C94" s="13">
        <v>0</v>
      </c>
      <c r="D94" s="12">
        <f>B94*Assumptions!$B$3</f>
        <v>0</v>
      </c>
      <c r="E94" s="12">
        <f>C94*Assumptions!$B$3</f>
        <v>0</v>
      </c>
      <c r="F94" s="20">
        <f t="shared" si="8"/>
        <v>0</v>
      </c>
      <c r="G94" s="20">
        <f t="shared" si="9"/>
        <v>0</v>
      </c>
      <c r="H94" s="49">
        <f>H93+(H93*Assumptions!$B$4)</f>
        <v>2.0594314736871508</v>
      </c>
      <c r="I94" s="21">
        <f t="shared" si="10"/>
        <v>0</v>
      </c>
    </row>
    <row r="95" spans="1:9" x14ac:dyDescent="0.25">
      <c r="A95" s="19">
        <v>22</v>
      </c>
      <c r="B95" s="13">
        <v>0</v>
      </c>
      <c r="C95" s="13">
        <v>0</v>
      </c>
      <c r="D95" s="12">
        <f>B95*Assumptions!$B$3</f>
        <v>0</v>
      </c>
      <c r="E95" s="12">
        <f>C95*Assumptions!$B$3</f>
        <v>0</v>
      </c>
      <c r="F95" s="20">
        <f t="shared" si="8"/>
        <v>0</v>
      </c>
      <c r="G95" s="20">
        <f t="shared" si="9"/>
        <v>0</v>
      </c>
      <c r="H95" s="49">
        <f>H94+(H94*Assumptions!$B$4)</f>
        <v>2.1315115752662011</v>
      </c>
      <c r="I95" s="21">
        <f t="shared" si="10"/>
        <v>0</v>
      </c>
    </row>
    <row r="96" spans="1:9" x14ac:dyDescent="0.25">
      <c r="A96" s="19">
        <v>23</v>
      </c>
      <c r="B96" s="13">
        <v>0</v>
      </c>
      <c r="C96" s="13">
        <v>0</v>
      </c>
      <c r="D96" s="12">
        <f>B96*Assumptions!$B$3</f>
        <v>0</v>
      </c>
      <c r="E96" s="12">
        <f>C96*Assumptions!$B$3</f>
        <v>0</v>
      </c>
      <c r="F96" s="20">
        <f t="shared" si="8"/>
        <v>0</v>
      </c>
      <c r="G96" s="20">
        <f t="shared" si="9"/>
        <v>0</v>
      </c>
      <c r="H96" s="49">
        <f>H95+(H95*Assumptions!$B$4)</f>
        <v>2.2061144804005179</v>
      </c>
      <c r="I96" s="21">
        <f t="shared" si="10"/>
        <v>0</v>
      </c>
    </row>
    <row r="97" spans="1:9" x14ac:dyDescent="0.25">
      <c r="A97" s="19">
        <v>24</v>
      </c>
      <c r="B97" s="13">
        <v>0</v>
      </c>
      <c r="C97" s="13">
        <v>0</v>
      </c>
      <c r="D97" s="12">
        <f>B97*Assumptions!$B$3</f>
        <v>0</v>
      </c>
      <c r="E97" s="12">
        <f>C97*Assumptions!$B$3</f>
        <v>0</v>
      </c>
      <c r="F97" s="20">
        <f t="shared" si="8"/>
        <v>0</v>
      </c>
      <c r="G97" s="20">
        <f t="shared" si="9"/>
        <v>0</v>
      </c>
      <c r="H97" s="49">
        <f>H96+(H96*Assumptions!$B$4)</f>
        <v>2.2833284872145363</v>
      </c>
      <c r="I97" s="21">
        <f t="shared" si="10"/>
        <v>0</v>
      </c>
    </row>
    <row r="98" spans="1:9" x14ac:dyDescent="0.25">
      <c r="A98" s="19">
        <v>25</v>
      </c>
      <c r="B98" s="13">
        <v>1.4</v>
      </c>
      <c r="C98" s="13">
        <v>2.8</v>
      </c>
      <c r="D98" s="12">
        <f>B98*Assumptions!$B$3</f>
        <v>979.99999999999989</v>
      </c>
      <c r="E98" s="12">
        <f>C98*Assumptions!$B$3</f>
        <v>1959.9999999999998</v>
      </c>
      <c r="F98" s="20">
        <f t="shared" si="8"/>
        <v>2939.9999999999995</v>
      </c>
      <c r="G98" s="20">
        <f t="shared" si="9"/>
        <v>4115.9999999999991</v>
      </c>
      <c r="H98" s="49">
        <f>H97+(H97*Assumptions!$B$4)</f>
        <v>2.3632449842670451</v>
      </c>
      <c r="I98" s="21">
        <f t="shared" si="10"/>
        <v>9727.1163552431553</v>
      </c>
    </row>
    <row r="99" spans="1:9" x14ac:dyDescent="0.25">
      <c r="A99" s="19">
        <v>26</v>
      </c>
      <c r="B99" s="13">
        <v>0</v>
      </c>
      <c r="C99" s="13">
        <v>0</v>
      </c>
      <c r="D99" s="12">
        <f>B99*Assumptions!$B$3</f>
        <v>0</v>
      </c>
      <c r="E99" s="12">
        <f>C99*Assumptions!$B$3</f>
        <v>0</v>
      </c>
      <c r="F99" s="20">
        <f t="shared" si="8"/>
        <v>0</v>
      </c>
      <c r="G99" s="20">
        <f t="shared" si="9"/>
        <v>0</v>
      </c>
      <c r="H99" s="49">
        <f>H98+(H98*Assumptions!$B$4)</f>
        <v>2.4459585587163919</v>
      </c>
      <c r="I99" s="21">
        <f t="shared" si="10"/>
        <v>0</v>
      </c>
    </row>
    <row r="100" spans="1:9" x14ac:dyDescent="0.25">
      <c r="A100" s="19">
        <v>27</v>
      </c>
      <c r="B100" s="13">
        <v>0</v>
      </c>
      <c r="C100" s="13">
        <v>0</v>
      </c>
      <c r="D100" s="12">
        <f>B100*Assumptions!$B$3</f>
        <v>0</v>
      </c>
      <c r="E100" s="12">
        <f>C100*Assumptions!$B$3</f>
        <v>0</v>
      </c>
      <c r="F100" s="20">
        <f t="shared" si="8"/>
        <v>0</v>
      </c>
      <c r="G100" s="20">
        <f t="shared" si="9"/>
        <v>0</v>
      </c>
      <c r="H100" s="49">
        <f>H99+(H99*Assumptions!$B$4)</f>
        <v>2.5315671082714655</v>
      </c>
      <c r="I100" s="21">
        <f t="shared" si="10"/>
        <v>0</v>
      </c>
    </row>
    <row r="101" spans="1:9" x14ac:dyDescent="0.25">
      <c r="A101" s="19">
        <v>28</v>
      </c>
      <c r="B101" s="13">
        <v>0</v>
      </c>
      <c r="C101" s="13">
        <v>0</v>
      </c>
      <c r="D101" s="12">
        <f>B101*Assumptions!$B$3</f>
        <v>0</v>
      </c>
      <c r="E101" s="12">
        <f>C101*Assumptions!$B$3</f>
        <v>0</v>
      </c>
      <c r="F101" s="20">
        <f t="shared" si="8"/>
        <v>0</v>
      </c>
      <c r="G101" s="20">
        <f t="shared" si="9"/>
        <v>0</v>
      </c>
      <c r="H101" s="49">
        <f>H100+(H100*Assumptions!$B$4)</f>
        <v>2.6201719570609669</v>
      </c>
      <c r="I101" s="21">
        <f t="shared" si="10"/>
        <v>0</v>
      </c>
    </row>
    <row r="102" spans="1:9" x14ac:dyDescent="0.25">
      <c r="A102" s="19">
        <v>29</v>
      </c>
      <c r="B102" s="13">
        <v>0</v>
      </c>
      <c r="C102" s="13">
        <v>0</v>
      </c>
      <c r="D102" s="12">
        <f>B102*Assumptions!$B$3</f>
        <v>0</v>
      </c>
      <c r="E102" s="12">
        <f>C102*Assumptions!$B$3</f>
        <v>0</v>
      </c>
      <c r="F102" s="20">
        <f t="shared" si="8"/>
        <v>0</v>
      </c>
      <c r="G102" s="20">
        <f t="shared" si="9"/>
        <v>0</v>
      </c>
      <c r="H102" s="49">
        <f>H101+(H101*Assumptions!$B$4)</f>
        <v>2.7118779755581008</v>
      </c>
      <c r="I102" s="21">
        <f t="shared" si="10"/>
        <v>0</v>
      </c>
    </row>
    <row r="103" spans="1:9" x14ac:dyDescent="0.25">
      <c r="A103" s="19">
        <v>30</v>
      </c>
      <c r="B103" s="13">
        <v>1.4</v>
      </c>
      <c r="C103" s="13">
        <v>1.4</v>
      </c>
      <c r="D103" s="12">
        <f>B103*Assumptions!$B$3</f>
        <v>979.99999999999989</v>
      </c>
      <c r="E103" s="12">
        <f>C103*Assumptions!$B$3</f>
        <v>979.99999999999989</v>
      </c>
      <c r="F103" s="20">
        <f t="shared" si="8"/>
        <v>1959.9999999999998</v>
      </c>
      <c r="G103" s="20">
        <f t="shared" si="9"/>
        <v>2743.9999999999995</v>
      </c>
      <c r="H103" s="49">
        <f>H102+(H102*Assumptions!$B$4)</f>
        <v>2.8067937047026343</v>
      </c>
      <c r="I103" s="21">
        <f t="shared" si="10"/>
        <v>7701.8419257040277</v>
      </c>
    </row>
    <row r="104" spans="1:9" x14ac:dyDescent="0.25">
      <c r="A104" s="23" t="s">
        <v>11</v>
      </c>
      <c r="B104" s="24">
        <f>SUM(B73:B103)</f>
        <v>12.600000000000001</v>
      </c>
      <c r="C104" s="24">
        <f t="shared" ref="C104" si="11">SUM(C73:C103)</f>
        <v>11.200000000000001</v>
      </c>
      <c r="D104" s="25">
        <f>B104*Assumptions!$B$3</f>
        <v>8820.0000000000018</v>
      </c>
      <c r="E104" s="25">
        <f>C104*Assumptions!$B$3</f>
        <v>7840.0000000000009</v>
      </c>
      <c r="F104" s="26">
        <f>SUM(F73:F103)</f>
        <v>16659.999999999996</v>
      </c>
      <c r="G104" s="26">
        <f>SUM(G73:G103)</f>
        <v>23323.999999999996</v>
      </c>
      <c r="H104" s="24"/>
      <c r="I104" s="27">
        <f>SUM(I73:I103)</f>
        <v>41227.549856012745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90996-C8FF-4A9D-80DA-5A0B997F9C8A}">
  <dimension ref="A1:I5"/>
  <sheetViews>
    <sheetView workbookViewId="0">
      <selection activeCell="F2" sqref="F2"/>
    </sheetView>
  </sheetViews>
  <sheetFormatPr defaultRowHeight="15.75" x14ac:dyDescent="0.25"/>
  <cols>
    <col min="1" max="1" width="17.125" style="5" bestFit="1" customWidth="1"/>
    <col min="3" max="3" width="11.125" customWidth="1"/>
    <col min="4" max="4" width="12.625" customWidth="1"/>
    <col min="5" max="5" width="9.125" customWidth="1"/>
  </cols>
  <sheetData>
    <row r="1" spans="1:9" s="5" customFormat="1" ht="63" x14ac:dyDescent="0.25">
      <c r="A1" s="6" t="s">
        <v>12</v>
      </c>
      <c r="B1" s="6" t="s">
        <v>13</v>
      </c>
      <c r="C1" s="6" t="s">
        <v>14</v>
      </c>
      <c r="D1" s="6" t="s">
        <v>15</v>
      </c>
      <c r="E1" s="6" t="s">
        <v>16</v>
      </c>
      <c r="F1" s="6" t="s">
        <v>17</v>
      </c>
      <c r="G1" s="6" t="s">
        <v>18</v>
      </c>
      <c r="H1" s="6" t="s">
        <v>19</v>
      </c>
      <c r="I1" s="6" t="s">
        <v>20</v>
      </c>
    </row>
    <row r="2" spans="1:9" x14ac:dyDescent="0.25">
      <c r="A2" s="5" t="s">
        <v>21</v>
      </c>
      <c r="B2">
        <v>15.5</v>
      </c>
      <c r="C2">
        <f>45.81+84.42</f>
        <v>130.23000000000002</v>
      </c>
      <c r="D2">
        <v>5.58</v>
      </c>
      <c r="E2">
        <v>0</v>
      </c>
      <c r="F2">
        <f>C2/B2</f>
        <v>8.4019354838709681</v>
      </c>
      <c r="G2">
        <f>D2/B2</f>
        <v>0.36</v>
      </c>
      <c r="H2">
        <f>E2/B2</f>
        <v>0</v>
      </c>
      <c r="I2" t="s">
        <v>22</v>
      </c>
    </row>
    <row r="3" spans="1:9" x14ac:dyDescent="0.25">
      <c r="A3" s="5" t="s">
        <v>23</v>
      </c>
      <c r="B3">
        <v>1.64</v>
      </c>
      <c r="C3">
        <v>6.25</v>
      </c>
      <c r="D3">
        <v>0</v>
      </c>
      <c r="E3">
        <v>0</v>
      </c>
      <c r="F3">
        <f t="shared" ref="F3:F5" si="0">C3/B3</f>
        <v>3.8109756097560976</v>
      </c>
      <c r="G3">
        <f t="shared" ref="G3:G5" si="1">D3/B3</f>
        <v>0</v>
      </c>
      <c r="H3">
        <f t="shared" ref="H3:H5" si="2">E3/B3</f>
        <v>0</v>
      </c>
      <c r="I3" t="s">
        <v>22</v>
      </c>
    </row>
    <row r="4" spans="1:9" x14ac:dyDescent="0.25">
      <c r="A4" s="5" t="s">
        <v>24</v>
      </c>
      <c r="B4">
        <v>11.4</v>
      </c>
      <c r="C4">
        <v>48.05</v>
      </c>
      <c r="D4">
        <v>0</v>
      </c>
      <c r="E4">
        <v>0</v>
      </c>
      <c r="F4">
        <f t="shared" si="0"/>
        <v>4.2149122807017543</v>
      </c>
      <c r="G4">
        <f t="shared" si="1"/>
        <v>0</v>
      </c>
      <c r="H4">
        <f t="shared" si="2"/>
        <v>0</v>
      </c>
      <c r="I4" t="s">
        <v>22</v>
      </c>
    </row>
    <row r="5" spans="1:9" ht="31.5" x14ac:dyDescent="0.25">
      <c r="A5" s="5" t="s">
        <v>25</v>
      </c>
      <c r="B5">
        <v>1.34</v>
      </c>
      <c r="C5">
        <v>6.28</v>
      </c>
      <c r="D5">
        <v>0</v>
      </c>
      <c r="E5">
        <v>0</v>
      </c>
      <c r="F5">
        <f t="shared" si="0"/>
        <v>4.6865671641791042</v>
      </c>
      <c r="G5">
        <f t="shared" si="1"/>
        <v>0</v>
      </c>
      <c r="H5">
        <f t="shared" si="2"/>
        <v>0</v>
      </c>
      <c r="I5" t="s">
        <v>22</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C432B-A9B7-4278-AAFD-3BC47A43AAAA}">
  <dimension ref="A1:D4"/>
  <sheetViews>
    <sheetView workbookViewId="0">
      <selection activeCell="C10" sqref="C9:C10"/>
    </sheetView>
  </sheetViews>
  <sheetFormatPr defaultRowHeight="15.75" x14ac:dyDescent="0.25"/>
  <cols>
    <col min="1" max="1" width="20" customWidth="1"/>
    <col min="2" max="4" width="12.375" customWidth="1"/>
  </cols>
  <sheetData>
    <row r="1" spans="1:4" x14ac:dyDescent="0.25">
      <c r="A1" s="7" t="s">
        <v>26</v>
      </c>
      <c r="B1" s="8"/>
      <c r="C1" s="8"/>
      <c r="D1" s="8"/>
    </row>
    <row r="2" spans="1:4" ht="16.5" thickBot="1" x14ac:dyDescent="0.3"/>
    <row r="3" spans="1:4" x14ac:dyDescent="0.25">
      <c r="A3" s="33" t="s">
        <v>27</v>
      </c>
      <c r="B3" s="9">
        <v>700</v>
      </c>
      <c r="C3" s="11"/>
      <c r="D3" s="11"/>
    </row>
    <row r="4" spans="1:4" ht="16.5" thickBot="1" x14ac:dyDescent="0.3">
      <c r="A4" s="34" t="s">
        <v>58</v>
      </c>
      <c r="B4" s="35">
        <v>3.5000000000000003E-2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7a48bb7-fd0c-429a-9463-582bdfd83c53" xsi:nil="true"/>
    <lcf76f155ced4ddcb4097134ff3c332f xmlns="c8341f7e-20a1-4eff-908d-53dd6e2b20cb">
      <Terms xmlns="http://schemas.microsoft.com/office/infopath/2007/PartnerControls"/>
    </lcf76f155ced4ddcb4097134ff3c332f>
    <SignOff xmlns="c8341f7e-20a1-4eff-908d-53dd6e2b20cb" xsi:nil="true"/>
    <_Flow_SignoffStatus xmlns="c8341f7e-20a1-4eff-908d-53dd6e2b20cb" xsi:nil="true"/>
    <_ApprovalAssignedTo xmlns="c8341f7e-20a1-4eff-908d-53dd6e2b20cb">
      <UserInfo>
        <DisplayName/>
        <AccountId xsi:nil="true"/>
        <AccountType/>
      </UserInfo>
    </_ApprovalAssignedTo>
    <_ApprovalRespondedBy xmlns="c8341f7e-20a1-4eff-908d-53dd6e2b20cb">
      <UserInfo>
        <DisplayName/>
        <AccountId xsi:nil="true"/>
        <AccountType/>
      </UserInfo>
    </_ApprovalRespondedBy>
    <_ApprovalStatus xmlns="c8341f7e-20a1-4eff-908d-53dd6e2b20cb">0</_ApprovalStatus>
    <_ApprovalSentBy xmlns="c8341f7e-20a1-4eff-908d-53dd6e2b20cb">
      <UserInfo>
        <DisplayName/>
        <AccountId xsi:nil="true"/>
        <AccountType/>
      </UserInfo>
    </_ApprovalSentBy>
    <ManagementCheck xmlns="c8341f7e-20a1-4eff-908d-53dd6e2b20cb" xsi:nil="true"/>
    <Readytopublish xmlns="c8341f7e-20a1-4eff-908d-53dd6e2b20cb" xsi:nil="true"/>
    <LegalCheck xmlns="c8341f7e-20a1-4eff-908d-53dd6e2b20cb" xsi:nil="true"/>
    <DisplayedonWeb xmlns="c8341f7e-20a1-4eff-908d-53dd6e2b20cb">false</DisplayedonWeb>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C68A3ACB34004B9B06FF674B84E9B9" ma:contentTypeVersion="30" ma:contentTypeDescription="Create a new document." ma:contentTypeScope="" ma:versionID="bb284eb116daf65deb22ad00004278eb">
  <xsd:schema xmlns:xsd="http://www.w3.org/2001/XMLSchema" xmlns:xs="http://www.w3.org/2001/XMLSchema" xmlns:p="http://schemas.microsoft.com/office/2006/metadata/properties" xmlns:ns2="77a48bb7-fd0c-429a-9463-582bdfd83c53" xmlns:ns3="c8341f7e-20a1-4eff-908d-53dd6e2b20cb" targetNamespace="http://schemas.microsoft.com/office/2006/metadata/properties" ma:root="true" ma:fieldsID="f3300dd9e4d060a07bce9fb8b4880b09" ns2:_="" ns3:_="">
    <xsd:import namespace="77a48bb7-fd0c-429a-9463-582bdfd83c53"/>
    <xsd:import namespace="c8341f7e-20a1-4eff-908d-53dd6e2b20c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element ref="ns3:SignOff" minOccurs="0"/>
                <xsd:element ref="ns3:_Flow_SignoffStatus" minOccurs="0"/>
                <xsd:element ref="ns3:MediaServiceObjectDetectorVersions" minOccurs="0"/>
                <xsd:element ref="ns3:MediaServiceSearchProperties" minOccurs="0"/>
                <xsd:element ref="ns3:MediaServiceBillingMetadata" minOccurs="0"/>
                <xsd:element ref="ns3:_ApprovalAssignedTo" minOccurs="0"/>
                <xsd:element ref="ns3:_ApprovalRespondedBy" minOccurs="0"/>
                <xsd:element ref="ns3:_ApprovalSentBy" minOccurs="0"/>
                <xsd:element ref="ns3:_ApprovalStatus" minOccurs="0"/>
                <xsd:element ref="ns3:ManagementCheck" minOccurs="0"/>
                <xsd:element ref="ns3:LegalCheck" minOccurs="0"/>
                <xsd:element ref="ns3:Readytopublish" minOccurs="0"/>
                <xsd:element ref="ns3:DisplayedonWe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a48bb7-fd0c-429a-9463-582bdfd83c5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c7be7b4-f44e-4bad-a082-e296cb26d4dc}" ma:internalName="TaxCatchAll" ma:showField="CatchAllData" ma:web="77a48bb7-fd0c-429a-9463-582bdfd83c5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8341f7e-20a1-4eff-908d-53dd6e2b20c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8547526-a6f0-4707-a276-51d9665081df" ma:termSetId="09814cd3-568e-fe90-9814-8d621ff8fb84" ma:anchorId="fba54fb3-c3e1-fe81-a776-ca4b69148c4d" ma:open="true" ma:isKeyword="false">
      <xsd:complexType>
        <xsd:sequence>
          <xsd:element ref="pc:Terms" minOccurs="0" maxOccurs="1"/>
        </xsd:sequence>
      </xsd:complexType>
    </xsd:element>
    <xsd:element name="SignOff" ma:index="24" nillable="true" ma:displayName="Sign Off" ma:format="Dropdown" ma:internalName="SignOff">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_ApprovalAssignedTo" ma:index="29"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30"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31"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32" nillable="true" ma:displayName="Approval status" ma:internalName="_ApprovalStatus" ma:readOnly="true">
      <xsd:simpleType>
        <xsd:restriction base="dms:Unknown"/>
      </xsd:simpleType>
    </xsd:element>
    <xsd:element name="ManagementCheck" ma:index="33" nillable="true" ma:displayName="Management Check " ma:format="Dropdown" ma:internalName="ManagementCheck">
      <xsd:simpleType>
        <xsd:restriction base="dms:Choice">
          <xsd:enumeration value="CM"/>
          <xsd:enumeration value="EM"/>
          <xsd:enumeration value="TL"/>
        </xsd:restriction>
      </xsd:simpleType>
    </xsd:element>
    <xsd:element name="LegalCheck" ma:index="34" nillable="true" ma:displayName="Legal Check" ma:format="Dropdown" ma:internalName="LegalCheck">
      <xsd:simpleType>
        <xsd:restriction base="dms:Choice">
          <xsd:enumeration value="II"/>
          <xsd:enumeration value="KB"/>
          <xsd:enumeration value="JT"/>
        </xsd:restriction>
      </xsd:simpleType>
    </xsd:element>
    <xsd:element name="Readytopublish" ma:index="35" nillable="true" ma:displayName="Ready to publish" ma:format="Dropdown" ma:internalName="Readytopublish">
      <xsd:simpleType>
        <xsd:restriction base="dms:Choice">
          <xsd:enumeration value="Yes"/>
          <xsd:enumeration value="Choice 2"/>
          <xsd:enumeration value="Choice 3"/>
        </xsd:restriction>
      </xsd:simpleType>
    </xsd:element>
    <xsd:element name="DisplayedonWeb" ma:index="36" nillable="true" ma:displayName="Displayed on Web" ma:default="0" ma:format="Dropdown" ma:internalName="DisplayedonWeb">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933B07-9EB6-45FE-984D-EDF9CC6E9CF3}">
  <ds:schemaRefs>
    <ds:schemaRef ds:uri="http://schemas.microsoft.com/office/2006/documentManagement/types"/>
    <ds:schemaRef ds:uri="http://schemas.microsoft.com/office/infopath/2007/PartnerControls"/>
    <ds:schemaRef ds:uri="http://purl.org/dc/elements/1.1/"/>
    <ds:schemaRef ds:uri="aa47d3ec-bb3c-44ba-be27-e499b52bf69d"/>
    <ds:schemaRef ds:uri="http://schemas.microsoft.com/office/2006/metadata/properties"/>
    <ds:schemaRef ds:uri="20a84d8b-7d44-4b1a-a744-cc9e15e79771"/>
    <ds:schemaRef ds:uri="http://purl.org/dc/term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12B8F3C3-AE86-488A-9AFB-B53C17BA0F45}">
  <ds:schemaRefs>
    <ds:schemaRef ds:uri="http://schemas.microsoft.com/sharepoint/v3/contenttype/forms"/>
  </ds:schemaRefs>
</ds:datastoreItem>
</file>

<file path=customXml/itemProps3.xml><?xml version="1.0" encoding="utf-8"?>
<ds:datastoreItem xmlns:ds="http://schemas.openxmlformats.org/officeDocument/2006/customXml" ds:itemID="{D6CF4426-3945-4693-9268-527B433581F0}"/>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7</vt:i4>
      </vt:variant>
    </vt:vector>
  </HeadingPairs>
  <TitlesOfParts>
    <vt:vector size="7" baseType="lpstr">
      <vt:lpstr>Calculator</vt:lpstr>
      <vt:lpstr>V Small Sites Costs</vt:lpstr>
      <vt:lpstr>Small Site Costs</vt:lpstr>
      <vt:lpstr>Medium Site Costs</vt:lpstr>
      <vt:lpstr>Large Site Costs</vt:lpstr>
      <vt:lpstr>Examples</vt:lpstr>
      <vt:lpstr>Assumptions</vt:lpstr>
    </vt:vector>
  </TitlesOfParts>
  <Manager/>
  <Company>Buckinghamshire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Annie Ottaway</dc:creator>
  <cp:keywords/>
  <dc:description/>
  <cp:lastModifiedBy>Lynn Parker</cp:lastModifiedBy>
  <cp:revision/>
  <dcterms:created xsi:type="dcterms:W3CDTF">2022-11-15T10:50:51Z</dcterms:created>
  <dcterms:modified xsi:type="dcterms:W3CDTF">2026-07-09T13:54:35Z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0x01010064C68A3ACB34004B9B06FF674B84E9B9</vt:lpwstr>
  </property>
  <property fmtid="{D5CDD505-2E9C-101B-9397-08002B2CF9AE}" pid="3" name="MediaServiceImageTags">
    <vt:lpwstr/>
  </property>
</Properties>
</file>